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19440" windowHeight="10290" activeTab="0"/>
  </bookViews>
  <sheets>
    <sheet name="笔试计划" sheetId="1" r:id="rId1"/>
    <sheet name="口试计划" sheetId="2" r:id="rId2"/>
    <sheet name="技能计划" sheetId="3" r:id="rId3"/>
    <sheet name="各考点交费方式汇总" sheetId="4" r:id="rId4"/>
  </sheets>
  <definedNames/>
  <calcPr fullCalcOnLoad="1"/>
</workbook>
</file>

<file path=xl/sharedStrings.xml><?xml version="1.0" encoding="utf-8"?>
<sst xmlns="http://schemas.openxmlformats.org/spreadsheetml/2006/main" count="501" uniqueCount="340">
  <si>
    <t>联系人</t>
  </si>
  <si>
    <t>考点电话</t>
  </si>
  <si>
    <t>0838-5183784</t>
  </si>
  <si>
    <t>021-34693407</t>
  </si>
  <si>
    <t>020-86755318-210</t>
  </si>
  <si>
    <t>021-22332061</t>
  </si>
  <si>
    <t>025-52481601</t>
  </si>
  <si>
    <t>0592-5737095</t>
  </si>
  <si>
    <t>024-89398649</t>
  </si>
  <si>
    <t>0931-8339128</t>
  </si>
  <si>
    <t>1月</t>
  </si>
  <si>
    <t>2月</t>
  </si>
  <si>
    <t>3月</t>
  </si>
  <si>
    <t>4月</t>
  </si>
  <si>
    <t>5月</t>
  </si>
  <si>
    <t>6月</t>
  </si>
  <si>
    <t>7月</t>
  </si>
  <si>
    <t>8月</t>
  </si>
  <si>
    <t>9月</t>
  </si>
  <si>
    <t>10月</t>
  </si>
  <si>
    <t>11月</t>
  </si>
  <si>
    <t>12月</t>
  </si>
  <si>
    <t>其他</t>
  </si>
  <si>
    <t>天津考点</t>
  </si>
  <si>
    <t>北京考点</t>
  </si>
  <si>
    <t>36</t>
  </si>
  <si>
    <t>孙立英</t>
  </si>
  <si>
    <t>广汉考点</t>
  </si>
  <si>
    <t>何建</t>
  </si>
  <si>
    <t>成都考点</t>
  </si>
  <si>
    <t>骆骊</t>
  </si>
  <si>
    <t>昆明询知考点</t>
  </si>
  <si>
    <t>姚怀洋</t>
  </si>
  <si>
    <t>广州考点</t>
  </si>
  <si>
    <t>王洪涛</t>
  </si>
  <si>
    <t>广州GAMECO考点</t>
  </si>
  <si>
    <t>李晓生</t>
  </si>
  <si>
    <t>海南考点</t>
  </si>
  <si>
    <t>邢益波</t>
  </si>
  <si>
    <t>深圳考点</t>
  </si>
  <si>
    <t>张倩</t>
  </si>
  <si>
    <t>上海民航职业技术学院</t>
  </si>
  <si>
    <t>张震宇</t>
  </si>
  <si>
    <t>上海考点</t>
  </si>
  <si>
    <t>宣扬</t>
  </si>
  <si>
    <t>南京考点</t>
  </si>
  <si>
    <t>项伟</t>
  </si>
  <si>
    <t>济南考点</t>
  </si>
  <si>
    <t>李广春</t>
  </si>
  <si>
    <t>厦门太古考点</t>
  </si>
  <si>
    <t>林彬</t>
  </si>
  <si>
    <t>厦门厦航考点</t>
  </si>
  <si>
    <t>兰州考点</t>
  </si>
  <si>
    <t>杨晓龙</t>
  </si>
  <si>
    <t>西安考点</t>
  </si>
  <si>
    <t>沈阳考点</t>
  </si>
  <si>
    <t>张蓉</t>
  </si>
  <si>
    <t>沈阳沈航考点</t>
  </si>
  <si>
    <t>高连香</t>
  </si>
  <si>
    <t>020-86120942</t>
  </si>
  <si>
    <t>0755-27771999-62310</t>
  </si>
  <si>
    <t>0592-5723191</t>
  </si>
  <si>
    <t>024-89728158</t>
  </si>
  <si>
    <t>010-64561122转3955或3949</t>
  </si>
  <si>
    <t>序号</t>
  </si>
  <si>
    <t>考点</t>
  </si>
  <si>
    <t>机位</t>
  </si>
  <si>
    <t>赵丹</t>
  </si>
  <si>
    <t>武汉考点</t>
  </si>
  <si>
    <t>阎良考点</t>
  </si>
  <si>
    <t>杨梦妮</t>
  </si>
  <si>
    <r>
      <t>0</t>
    </r>
    <r>
      <rPr>
        <sz val="12"/>
        <rFont val="宋体"/>
        <family val="0"/>
      </rPr>
      <t>29-65656888</t>
    </r>
  </si>
  <si>
    <t>口试考场</t>
  </si>
  <si>
    <t>序号</t>
  </si>
  <si>
    <t>考点</t>
  </si>
  <si>
    <t>考试项目</t>
  </si>
  <si>
    <t>ME</t>
  </si>
  <si>
    <t>AV</t>
  </si>
  <si>
    <t>STR</t>
  </si>
  <si>
    <t>MEC/PWT/LGR</t>
  </si>
  <si>
    <t>AVC/ELC</t>
  </si>
  <si>
    <t>厦门太古考点</t>
  </si>
  <si>
    <t>广汉考点</t>
  </si>
  <si>
    <t>成都考点</t>
  </si>
  <si>
    <t>广州考点</t>
  </si>
  <si>
    <t>昆明考点</t>
  </si>
  <si>
    <t>兰州考点</t>
  </si>
  <si>
    <t>海南考点</t>
  </si>
  <si>
    <t>广州Gameco考点</t>
  </si>
  <si>
    <t>济南考点</t>
  </si>
  <si>
    <t>1月</t>
  </si>
  <si>
    <t>名额</t>
  </si>
  <si>
    <t>2月</t>
  </si>
  <si>
    <t>3月</t>
  </si>
  <si>
    <t>4月</t>
  </si>
  <si>
    <t>5月</t>
  </si>
  <si>
    <t>6月</t>
  </si>
  <si>
    <t>7月</t>
  </si>
  <si>
    <t>8月</t>
  </si>
  <si>
    <t>9月</t>
  </si>
  <si>
    <t>10月</t>
  </si>
  <si>
    <t>11月</t>
  </si>
  <si>
    <t>12月</t>
  </si>
  <si>
    <t>考试开始日期及名额</t>
  </si>
  <si>
    <t>蓝渊明</t>
  </si>
  <si>
    <t>蓝渊明</t>
  </si>
  <si>
    <t>各考点交费方式汇总</t>
  </si>
  <si>
    <t>注意事项：考生通过网络报名，报考信息被“审核通过”后，可以与所报考点联系交费。
请在考点规定的时间内交费，逾期将不再受理，其后果自负。</t>
  </si>
  <si>
    <t>序号</t>
  </si>
  <si>
    <t>考点</t>
  </si>
  <si>
    <t>考点地址</t>
  </si>
  <si>
    <t>联系人</t>
  </si>
  <si>
    <t>电话</t>
  </si>
  <si>
    <t>传真</t>
  </si>
  <si>
    <t>邮编</t>
  </si>
  <si>
    <t>E-Mail</t>
  </si>
  <si>
    <t>交费信息</t>
  </si>
  <si>
    <t>天津考点</t>
  </si>
  <si>
    <t>中国民航大学工程技术训练中心办公楼，三楼（笔试），四楼（口试）</t>
  </si>
  <si>
    <t>北京考点</t>
  </si>
  <si>
    <t>北京飞机维修工程有限公司培训中心</t>
  </si>
  <si>
    <t>孙立英</t>
  </si>
  <si>
    <t>010-64561122-3949或3955</t>
  </si>
  <si>
    <t>010-64595476</t>
  </si>
  <si>
    <t>sunliying@ameco.com.cn</t>
  </si>
  <si>
    <t>沈阳考点</t>
  </si>
  <si>
    <t>沈阳桃仙机场南航沈阳维修基地</t>
  </si>
  <si>
    <t>张蓉</t>
  </si>
  <si>
    <t>024-89398649</t>
  </si>
  <si>
    <t>zhangrong@csair.com</t>
  </si>
  <si>
    <r>
      <t>银行汇款或转账</t>
    </r>
    <r>
      <rPr>
        <sz val="10"/>
        <rFont val="宋体"/>
        <family val="0"/>
      </rPr>
      <t>，汇款后请与考点电话联系确认。账号：4580616022873742，工商银行。</t>
    </r>
  </si>
  <si>
    <t>西安考点</t>
  </si>
  <si>
    <t>东航股份西北分公司维修基地</t>
  </si>
  <si>
    <r>
      <t>只接受现场现金交费</t>
    </r>
    <r>
      <rPr>
        <sz val="10"/>
        <rFont val="宋体"/>
        <family val="0"/>
      </rPr>
      <t>，当场开票。交费时间请查看考试计划中“详细信息”。现场交费地址：东方航空股份有限公司西北分公司维修基地执照考点。</t>
    </r>
  </si>
  <si>
    <t>深圳考点</t>
  </si>
  <si>
    <t>深圳航空公司深航南区维修训练中心大楼</t>
  </si>
  <si>
    <t>张倩</t>
  </si>
  <si>
    <t>0755-27166175</t>
  </si>
  <si>
    <t>0755-27777595</t>
  </si>
  <si>
    <t>sza_exam@shenzhenair.com</t>
  </si>
  <si>
    <r>
      <t>现场交费</t>
    </r>
    <r>
      <rPr>
        <sz val="10"/>
        <rFont val="宋体"/>
        <family val="0"/>
      </rPr>
      <t>，交费地址：深圳航空公司深航南区维修训练中心大楼（216室）</t>
    </r>
  </si>
  <si>
    <t>广州考点</t>
  </si>
  <si>
    <t>广州市花都区花东镇朝阳路10号</t>
  </si>
  <si>
    <t>王洪涛</t>
  </si>
  <si>
    <t>020-86755318-210，13825072887</t>
  </si>
  <si>
    <t>020-86755316，86755333</t>
  </si>
  <si>
    <t>wang-lqz@163.com</t>
  </si>
  <si>
    <r>
      <t>邮局汇款或银行汇款</t>
    </r>
    <r>
      <rPr>
        <sz val="10"/>
        <rFont val="宋体"/>
        <family val="0"/>
      </rPr>
      <t>。农行广州市白云支行，44070300460058950；或邮政储蓄卡，6221885811001948559。</t>
    </r>
  </si>
  <si>
    <t>成都考点</t>
  </si>
  <si>
    <t>国航成都维修基地</t>
  </si>
  <si>
    <t>考试安排，骆骊；缴费，张涛。</t>
  </si>
  <si>
    <t>考试安排，028-85721019；缴费，028-85721244。</t>
  </si>
  <si>
    <t>028－85721242</t>
  </si>
  <si>
    <t>广汉考点</t>
  </si>
  <si>
    <t>中国民航飞行学院航空工程学院</t>
  </si>
  <si>
    <t>申华</t>
  </si>
  <si>
    <t>119893151@qq.com</t>
  </si>
  <si>
    <r>
      <t>现场交费</t>
    </r>
    <r>
      <rPr>
        <sz val="10"/>
        <rFont val="宋体"/>
        <family val="0"/>
      </rPr>
      <t>，交费地址：中国民航飞行学院航空工程学院。</t>
    </r>
  </si>
  <si>
    <t>上海考点</t>
  </si>
  <si>
    <t>上海虹桥机场 空港三路 东航工程技术公司内 新机库大楼</t>
  </si>
  <si>
    <t>宣扬</t>
  </si>
  <si>
    <t>yxuan@ce-air.com</t>
  </si>
  <si>
    <r>
      <t>现场交费</t>
    </r>
    <r>
      <rPr>
        <sz val="10"/>
        <rFont val="宋体"/>
        <family val="0"/>
      </rPr>
      <t>，请考生本人在规定的交费时间内到上海考点交费并确认考试科目，以便安排考场，否则引起的安排安排问题由考生自负。交费地址及虹桥机场考场地址：上海虹桥机场 空港三路 东航工程技术公司内 新机库大楼 6楼615室。</t>
    </r>
  </si>
  <si>
    <t xml:space="preserve">兰州考点 </t>
  </si>
  <si>
    <t>兰州市嘉峪关西路287 东航股份甘肃分公司 培训中心</t>
  </si>
  <si>
    <t>杨晓龙</t>
  </si>
  <si>
    <t>考点电话：0931-8339128；考场安排：0931-8339146</t>
  </si>
  <si>
    <t>0931-4864503</t>
  </si>
  <si>
    <t>15309311698@189.cn</t>
  </si>
  <si>
    <r>
      <t>银行汇款或转账</t>
    </r>
    <r>
      <rPr>
        <sz val="10"/>
        <rFont val="宋体"/>
        <family val="0"/>
      </rPr>
      <t>，户名：王静 账号：6222 0227 0301 6241 868  开户行：中国工商银行兰州奇正支行。</t>
    </r>
  </si>
  <si>
    <t>南京考点</t>
  </si>
  <si>
    <t>蔡鹏飞</t>
  </si>
  <si>
    <t>厦航考点</t>
  </si>
  <si>
    <t>厦门湖里区岭下路77号厦航培训中心大楼六楼</t>
  </si>
  <si>
    <t>0592-5723191，5723192</t>
  </si>
  <si>
    <t>0592-5723190</t>
  </si>
  <si>
    <t>tc_tech@xiamenair.com.cn</t>
  </si>
  <si>
    <r>
      <t>银行转账或汇款，不接受现场现金交费</t>
    </r>
    <r>
      <rPr>
        <sz val="10"/>
        <rFont val="宋体"/>
        <family val="0"/>
      </rPr>
      <t>，考试当日考生提供银行汇款单原件领取准考证（网上转账除外）。开户行：中国银行厦门分行营业部；户名：厦门航空有限公司；账号：431263260032。</t>
    </r>
  </si>
  <si>
    <t>厦门太古考点</t>
  </si>
  <si>
    <t>王灵</t>
  </si>
  <si>
    <t>0592-5737385</t>
  </si>
  <si>
    <t>0592-5737135</t>
  </si>
  <si>
    <r>
      <t>银行转账或汇款，不接受现场交费</t>
    </r>
    <r>
      <rPr>
        <sz val="10"/>
        <rFont val="宋体"/>
        <family val="0"/>
      </rPr>
      <t>，开户行：中国工商银行厦门市江头支行；户名：厦门太古飞机工程有限公司；账号：4100022919200027908。</t>
    </r>
  </si>
  <si>
    <t>昆明市西山区团结乡明朗水库旁明朗晓明村</t>
  </si>
  <si>
    <t>姚怀洋</t>
  </si>
  <si>
    <t>0871-66335370/66335371</t>
  </si>
  <si>
    <t>0871-66335386</t>
  </si>
  <si>
    <t>250983708@qq.com</t>
  </si>
  <si>
    <t>哈尔滨市香坊区安通二道街1号</t>
  </si>
  <si>
    <t>0451-87106505</t>
  </si>
  <si>
    <t>longhaihk@163.com</t>
  </si>
  <si>
    <t>新疆管理局（乌鲁木齐）考点</t>
  </si>
  <si>
    <t>新疆乌鲁木齐市迎宾路46号民航新疆管理局适航处</t>
  </si>
  <si>
    <t>戚超</t>
  </si>
  <si>
    <t>0991-3801608</t>
  </si>
  <si>
    <t>0991-3801608</t>
  </si>
  <si>
    <t>qichao_xj@caac.gov.cn</t>
  </si>
  <si>
    <r>
      <t>银行转账或汇款</t>
    </r>
    <r>
      <rPr>
        <sz val="10"/>
        <rFont val="宋体"/>
        <family val="0"/>
      </rPr>
      <t>，开户银行：中国银行乌鲁木齐市迎宾路支行，帐号：108234492771，账户：中国民用航空新疆管理局。请各位考生在确认通过考试资格审核后，在指定时间前往民航新疆管理局财务处（410室）开具非税收入一般缴款书，再前往中国银行乌鲁木齐市迎宾路支行交费。</t>
    </r>
    <r>
      <rPr>
        <b/>
        <sz val="10"/>
        <rFont val="宋体"/>
        <family val="0"/>
      </rPr>
      <t>本考点不接受其它任何交付方式。</t>
    </r>
  </si>
  <si>
    <t>民航上海中专考点</t>
  </si>
  <si>
    <r>
      <t>上海市徐汇区龙华西路</t>
    </r>
    <r>
      <rPr>
        <sz val="10"/>
        <rFont val="Times New Roman"/>
        <family val="1"/>
      </rPr>
      <t>1</t>
    </r>
    <r>
      <rPr>
        <sz val="10"/>
        <rFont val="宋体"/>
        <family val="0"/>
      </rPr>
      <t>号民航上海中等专业学校</t>
    </r>
  </si>
  <si>
    <t>张震宇</t>
  </si>
  <si>
    <t>021-34693407</t>
  </si>
  <si>
    <t>superzzy@sina.com</t>
  </si>
  <si>
    <t>海南考点</t>
  </si>
  <si>
    <t>海南省海口市海航美兰基地7号楼</t>
  </si>
  <si>
    <t>邢益波</t>
  </si>
  <si>
    <t>0898-65756835</t>
  </si>
  <si>
    <t>ybo_xing@hnair.com</t>
  </si>
  <si>
    <r>
      <t>银行汇款</t>
    </r>
    <r>
      <rPr>
        <sz val="10"/>
        <rFont val="宋体"/>
        <family val="0"/>
      </rPr>
      <t>，户名：海南海航汉莎技术培训有限公司，账号：267502593607，开户行：中国银行海南省分行。</t>
    </r>
  </si>
  <si>
    <t>沈航考点（沈阳航空航天大学）</t>
  </si>
  <si>
    <t>沈阳市沈北新区道义南大街37号沈阳航空航天大学</t>
  </si>
  <si>
    <t>高连香</t>
  </si>
  <si>
    <t>shenhangkaodian@163.com</t>
  </si>
  <si>
    <t>广州GAMECO考点</t>
  </si>
  <si>
    <t>广州白云国际机场北区横十路广州飞机维修工程有限公司二期机库五楼培训中心</t>
  </si>
  <si>
    <t>020-86138254</t>
  </si>
  <si>
    <t>zzpx@gameco.com.cn</t>
  </si>
  <si>
    <r>
      <t>现场交费，</t>
    </r>
    <r>
      <rPr>
        <sz val="10"/>
        <rFont val="宋体"/>
        <family val="0"/>
      </rPr>
      <t>地址：广州白云国际机场北区横十路广州飞机维修工程有限公司二期机库五楼培训中心。请考生本人在规定的交费时间内到广州GAMECO考点交费并确认考试科目，以便安排考场（如有特殊要求，请与联系人协调），否则引起的安排安排问题由考生自负。</t>
    </r>
  </si>
  <si>
    <t>济南考点</t>
  </si>
  <si>
    <t>山东济南市 济南遥墙机场
山东太古培训中心</t>
  </si>
  <si>
    <t>李广春</t>
  </si>
  <si>
    <t>0531-58802811</t>
  </si>
  <si>
    <t>staexam@staeco.com</t>
  </si>
  <si>
    <r>
      <t>1、</t>
    </r>
    <r>
      <rPr>
        <b/>
        <sz val="10"/>
        <rFont val="宋体"/>
        <family val="0"/>
      </rPr>
      <t>只能银行汇款</t>
    </r>
    <r>
      <rPr>
        <sz val="10"/>
        <rFont val="宋体"/>
        <family val="0"/>
      </rPr>
      <t xml:space="preserve">，开户名：山东太古飞机工程有限公司，开户行名称：中国银行济南市历城支行，账号：224715170792。
2、汇款后请将汇款回执单扫描后发到邮箱，并请标明报名者姓名、身份证号码、工作单位、报考科目、汇款钱数。
</t>
    </r>
    <r>
      <rPr>
        <b/>
        <sz val="10"/>
        <rFont val="宋体"/>
        <family val="0"/>
      </rPr>
      <t>3、济南考点不接受现场缴费。</t>
    </r>
  </si>
  <si>
    <t>武汉考点</t>
  </si>
  <si>
    <t>武汉市东西湖区金山大道146号，凌云科技集团有限责任公司院内</t>
  </si>
  <si>
    <t>027-68832014</t>
  </si>
  <si>
    <t>lingyunpeixun@163.com</t>
  </si>
  <si>
    <r>
      <t>1、</t>
    </r>
    <r>
      <rPr>
        <b/>
        <sz val="10"/>
        <rFont val="宋体"/>
        <family val="0"/>
      </rPr>
      <t>现场交费</t>
    </r>
    <r>
      <rPr>
        <sz val="10"/>
        <rFont val="宋体"/>
        <family val="0"/>
      </rPr>
      <t>，地址武汉市东西湖区金山大道146号，武汉凌云航空维修培训中心业务发展科；
2、</t>
    </r>
    <r>
      <rPr>
        <b/>
        <sz val="10"/>
        <rFont val="宋体"/>
        <family val="0"/>
      </rPr>
      <t>银行汇款</t>
    </r>
    <r>
      <rPr>
        <sz val="10"/>
        <rFont val="宋体"/>
        <family val="0"/>
      </rPr>
      <t>，开户行：中国农业银行武汉市硚口支行营业室（834718），户名：凌云科技集团有限责任公司，帐号：1701 6201 0400 0107 1，汇款单上请注明考生本人的姓名，并将银行回单扫描或拍照后（不接受传真，扫描件或照片要清晰），用电子邮件发送到武汉考点邮箱（收费联系人高新红，lingyunpeixun@163.com）。</t>
    </r>
  </si>
  <si>
    <t>阎良考点</t>
  </si>
  <si>
    <t>陕西省西安市阎良区航空五路中小航空企业制造园A1座</t>
  </si>
  <si>
    <t>杨梦妮、李勇（考务咨询）；赵珍珍、郭玉琪（缴费咨询）</t>
  </si>
  <si>
    <t>029-65656888</t>
  </si>
  <si>
    <t>029-63395111</t>
  </si>
  <si>
    <r>
      <t>不接受现场交费</t>
    </r>
    <r>
      <rPr>
        <sz val="10"/>
        <rFont val="宋体"/>
        <family val="0"/>
      </rPr>
      <t>。</t>
    </r>
    <r>
      <rPr>
        <b/>
        <sz val="10"/>
        <rFont val="宋体"/>
        <family val="0"/>
      </rPr>
      <t>对非Ameco人员</t>
    </r>
    <r>
      <rPr>
        <sz val="10"/>
        <rFont val="宋体"/>
        <family val="0"/>
      </rPr>
      <t xml:space="preserve">
*非Ameco人员包括：Ameco外部人员、非Ameco正式员工；
*通过中国银行汇款的方法缴费，汇款单上写清考生本人的姓名，并将银行回单扫描后（不接受传真，扫描件要清晰），用电子邮件发送到考点联系人邮箱，sunliying@ameco.com.cn；
*户名：北京飞机维修工程有限公司
*账号：325956006707，开户行：中国银行北京首都机场支行（航安路）。</t>
    </r>
  </si>
  <si>
    <t>哈尔滨龙海考点</t>
  </si>
  <si>
    <r>
      <t>1、</t>
    </r>
    <r>
      <rPr>
        <b/>
        <sz val="10"/>
        <rFont val="宋体"/>
        <family val="0"/>
      </rPr>
      <t>银行转账或汇款</t>
    </r>
    <r>
      <rPr>
        <sz val="10"/>
        <rFont val="宋体"/>
        <family val="0"/>
      </rPr>
      <t>，汇款后请将汇款回执单扫描或拍照后发至longhaihk@163.com信箱；2、请标明考生姓名、身份证号、报考模块及汇款数额。3、不按期交费一律不予安排考场。开户行：建设银行哈尔滨平房支行；户名：刘学军；账号：1142 4199 8013 0335 612。</t>
    </r>
  </si>
  <si>
    <t>exam@g-aero.com.cn</t>
  </si>
  <si>
    <r>
      <t>银行汇款</t>
    </r>
    <r>
      <rPr>
        <sz val="10"/>
        <rFont val="宋体"/>
        <family val="0"/>
      </rPr>
      <t>，开户行：中国银行劳动南路支行，户名：陕西金宇航空科技有限公司，帐号：102040198329。注：汇款单上需注明考生本人的姓名、考试日期、报考模块数量，并将银行回单扫描或拍照后（不接受传真，扫描件或照片要清晰），用电子邮件发送到阎良考点邮箱exam@g-aero.com.cn。</t>
    </r>
  </si>
  <si>
    <t>考试名额（供参考）</t>
  </si>
  <si>
    <t>共计：</t>
  </si>
  <si>
    <t>姚文涛，唐仁安</t>
  </si>
  <si>
    <t>029-88797606</t>
  </si>
  <si>
    <t>xianzzkd@163.com</t>
  </si>
  <si>
    <t>徐越</t>
  </si>
  <si>
    <r>
      <t>022-240926</t>
    </r>
    <r>
      <rPr>
        <sz val="12"/>
        <rFont val="宋体"/>
        <family val="0"/>
      </rPr>
      <t>03</t>
    </r>
  </si>
  <si>
    <t>022-24092603（交费、考场查询）</t>
  </si>
  <si>
    <r>
      <t>只接受</t>
    </r>
    <r>
      <rPr>
        <b/>
        <sz val="10"/>
        <rFont val="宋体"/>
        <family val="0"/>
      </rPr>
      <t>现场现金交费</t>
    </r>
    <r>
      <rPr>
        <sz val="10"/>
        <rFont val="宋体"/>
        <family val="0"/>
      </rPr>
      <t>，当场开票。交费时间请查看考试计划中“详细信息”。现场交费地址：天津市东丽区滨海国际机场中国民航大学工程技术训练中心办公楼208房间（请考生交费前先与考点联系交费相关事宜）。</t>
    </r>
  </si>
  <si>
    <t>022-24092613</t>
  </si>
  <si>
    <t>021-54101647</t>
  </si>
  <si>
    <r>
      <t>2016</t>
    </r>
    <r>
      <rPr>
        <b/>
        <sz val="20"/>
        <rFont val="宋体"/>
        <family val="0"/>
      </rPr>
      <t>年民航机务执照笔试考试计划</t>
    </r>
  </si>
  <si>
    <r>
      <t>2016</t>
    </r>
    <r>
      <rPr>
        <b/>
        <sz val="20"/>
        <rFont val="宋体"/>
        <family val="0"/>
      </rPr>
      <t>年民航机务执照口试考试计划</t>
    </r>
  </si>
  <si>
    <t>姚文涛</t>
  </si>
  <si>
    <r>
      <t>029-887</t>
    </r>
    <r>
      <rPr>
        <sz val="12"/>
        <rFont val="宋体"/>
        <family val="0"/>
      </rPr>
      <t>97606</t>
    </r>
  </si>
  <si>
    <r>
      <t>4</t>
    </r>
    <r>
      <rPr>
        <sz val="11"/>
        <rFont val="宋体"/>
        <family val="0"/>
      </rPr>
      <t>/25</t>
    </r>
  </si>
  <si>
    <t>2016年民航机务执照基本技能考试计划</t>
  </si>
  <si>
    <t>2/30</t>
  </si>
  <si>
    <t>24/24</t>
  </si>
  <si>
    <t>2/23</t>
  </si>
  <si>
    <t>10/30</t>
  </si>
  <si>
    <t>天津考点</t>
  </si>
  <si>
    <t>北京考点</t>
  </si>
  <si>
    <t>不限</t>
  </si>
  <si>
    <t>8/30</t>
  </si>
  <si>
    <t>80/80</t>
  </si>
  <si>
    <t>7/30</t>
  </si>
  <si>
    <t>20</t>
  </si>
  <si>
    <t>不限</t>
  </si>
  <si>
    <t>不限</t>
  </si>
  <si>
    <t>长沙考点</t>
  </si>
  <si>
    <t>顿雅筠</t>
  </si>
  <si>
    <t>顿雅筠</t>
  </si>
  <si>
    <t>长沙考点</t>
  </si>
  <si>
    <t>共计</t>
  </si>
  <si>
    <t>名额</t>
  </si>
  <si>
    <t>每月考试考点数目：</t>
  </si>
  <si>
    <t>每月考试考点数目：</t>
  </si>
  <si>
    <t>顿雅筠（考务咨询），高新红（缴费咨询）</t>
  </si>
  <si>
    <t>注：技能考试只接收考点所在培训机构培训学员，考生报考前请先联系所报考考点。</t>
  </si>
  <si>
    <t>徐越</t>
  </si>
  <si>
    <r>
      <t>022-240926</t>
    </r>
    <r>
      <rPr>
        <sz val="12"/>
        <rFont val="宋体"/>
        <family val="0"/>
      </rPr>
      <t>03</t>
    </r>
  </si>
  <si>
    <t>孙立英</t>
  </si>
  <si>
    <t>010-64561122转3955或3949</t>
  </si>
  <si>
    <t>0592-5737095</t>
  </si>
  <si>
    <t>0838-5183784</t>
  </si>
  <si>
    <t>020-86755318-210</t>
  </si>
  <si>
    <t>0931-8339128</t>
  </si>
  <si>
    <t>李晓生</t>
  </si>
  <si>
    <t>020-86120942</t>
  </si>
  <si>
    <t>0531-58802811</t>
  </si>
  <si>
    <t>联系人及电话</t>
  </si>
  <si>
    <t>孙立英 010-64561122转3955或3949</t>
  </si>
  <si>
    <t>徐越 022-24092603</t>
  </si>
  <si>
    <t>林彬 0592-5737095</t>
  </si>
  <si>
    <t>何建 0838-5183784</t>
  </si>
  <si>
    <t>王洪涛 020-86755318-210</t>
  </si>
  <si>
    <t>杨晓龙 0931-8339128</t>
  </si>
  <si>
    <t>李晓生 020-86120942</t>
  </si>
  <si>
    <t>李广春 0531-58802811</t>
  </si>
  <si>
    <t>深圳考点</t>
  </si>
  <si>
    <t>ME</t>
  </si>
  <si>
    <t>AV</t>
  </si>
  <si>
    <t>张倩 0755-27771999-62310</t>
  </si>
  <si>
    <t>考试名额（供参考）</t>
  </si>
  <si>
    <t>考试开考日期（一般考试持续3天）</t>
  </si>
  <si>
    <r>
      <t>028-8572101</t>
    </r>
    <r>
      <rPr>
        <sz val="12"/>
        <rFont val="宋体"/>
        <family val="0"/>
      </rPr>
      <t>9</t>
    </r>
  </si>
  <si>
    <t>骆骊 028-85721019</t>
  </si>
  <si>
    <r>
      <t>0451-</t>
    </r>
    <r>
      <rPr>
        <sz val="12"/>
        <rFont val="宋体"/>
        <family val="0"/>
      </rPr>
      <t>87106509</t>
    </r>
  </si>
  <si>
    <t>0451-87106509</t>
  </si>
  <si>
    <t>0451-87106509</t>
  </si>
  <si>
    <t>东航江苏有限公司培训中心
（新培训大楼二楼）</t>
  </si>
  <si>
    <r>
      <t>银行汇款或转账：</t>
    </r>
    <r>
      <rPr>
        <sz val="10"/>
        <rFont val="宋体"/>
        <family val="0"/>
      </rPr>
      <t>开户行：招商银行南京分行湖南路支行（一卡通）；户名：项伟；卡号：6225 8812 5197 1858。考生报名后应及时交费并电话至本考点进行交费确认，请保留并在考试时出示交费凭据（建议缴费时将考生姓名留作备注）。另请考生注意：考场已移至新培训中心新楼</t>
    </r>
    <r>
      <rPr>
        <sz val="10"/>
        <rFont val="宋体"/>
        <family val="0"/>
      </rPr>
      <t>2</t>
    </r>
    <r>
      <rPr>
        <sz val="10"/>
        <rFont val="宋体"/>
        <family val="0"/>
      </rPr>
      <t>楼。</t>
    </r>
  </si>
  <si>
    <r>
      <t>只接受现场交费</t>
    </r>
    <r>
      <rPr>
        <sz val="10"/>
        <rFont val="宋体"/>
        <family val="0"/>
      </rPr>
      <t>，交费地址：上海市徐汇区龙华西路1号民航上海中等专业学校第二实验楼204室。</t>
    </r>
  </si>
  <si>
    <t>哈尔滨龙海考点</t>
  </si>
  <si>
    <t>027-83390295</t>
  </si>
  <si>
    <t>027-83390295</t>
  </si>
  <si>
    <t>027-83390295（考务咨询），027-83370038（缴费咨询）</t>
  </si>
  <si>
    <r>
      <t>现场现金收费</t>
    </r>
    <r>
      <rPr>
        <sz val="10"/>
        <rFont val="宋体"/>
        <family val="0"/>
      </rPr>
      <t>：国航成都维修基地财务部。</t>
    </r>
    <r>
      <rPr>
        <b/>
        <sz val="10"/>
        <rFont val="宋体"/>
        <family val="0"/>
      </rPr>
      <t>或者通过银行汇款</t>
    </r>
    <r>
      <rPr>
        <sz val="10"/>
        <rFont val="宋体"/>
        <family val="0"/>
      </rPr>
      <t>，开户名：北京飞机维修工程有限公司成都分公司，开户行：中国银行股份有限公司双流安福街支行，账号：117185012444，汇款时请注明：</t>
    </r>
    <r>
      <rPr>
        <b/>
        <sz val="10"/>
        <rFont val="宋体"/>
        <family val="0"/>
      </rPr>
      <t>成都考点基础执照考试及考生姓名</t>
    </r>
    <r>
      <rPr>
        <sz val="10"/>
        <rFont val="宋体"/>
        <family val="0"/>
      </rPr>
      <t>。成都考点具体信息请参考成都考点介绍。</t>
    </r>
  </si>
  <si>
    <t>0898-65756673</t>
  </si>
  <si>
    <t>0898-65756673</t>
  </si>
  <si>
    <t>邢益波 0898-65756673</t>
  </si>
  <si>
    <t>LTTWANGLING@HEACO.COM</t>
  </si>
  <si>
    <t>厦门湖里区光电二路2号厦门太古培训中心</t>
  </si>
  <si>
    <t>夏燕清</t>
  </si>
  <si>
    <t>0731-85473631</t>
  </si>
  <si>
    <t>长沙考点</t>
  </si>
  <si>
    <t>湖南省长沙市田心桥长沙航空职业技术学院（跳马校区）航空维修实训中心</t>
  </si>
  <si>
    <t>夏燕清（考务咨询、缴费咨询）</t>
  </si>
  <si>
    <t>0731-85473631或0731-85473729</t>
  </si>
  <si>
    <t>0731-85473729</t>
  </si>
  <si>
    <t>2105390667@qq.com</t>
  </si>
  <si>
    <r>
      <t>1、</t>
    </r>
    <r>
      <rPr>
        <b/>
        <sz val="10"/>
        <rFont val="宋体"/>
        <family val="0"/>
      </rPr>
      <t>现场缴费</t>
    </r>
    <r>
      <rPr>
        <sz val="10"/>
        <rFont val="宋体"/>
        <family val="0"/>
      </rPr>
      <t>，地址：长沙市雨花区跳马镇田心桥长沙航空职业技术学院航空维修实训中心204室；2、</t>
    </r>
    <r>
      <rPr>
        <b/>
        <sz val="10"/>
        <rFont val="宋体"/>
        <family val="0"/>
      </rPr>
      <t>银行汇款缴费</t>
    </r>
    <r>
      <rPr>
        <sz val="10"/>
        <rFont val="宋体"/>
        <family val="0"/>
      </rPr>
      <t>，开户行：中国建设银行长沙体育新城支行；户名：长沙航空职业技术学院；帐号：4300 1586 0610 5250 4264；汇款单上请注明考生本人的姓名，并将银行回单扫描或拍照后（不接受传真，扫描件或照片要清晰），用电子邮件发送到长沙考点邮箱（考务咨询，2105390667@qq.com）。</t>
    </r>
  </si>
  <si>
    <t>昆明询知考点</t>
  </si>
  <si>
    <r>
      <t>银行转账或汇款，不接受考试现场交费</t>
    </r>
    <r>
      <rPr>
        <sz val="10"/>
        <rFont val="宋体"/>
        <family val="0"/>
      </rPr>
      <t>，开户行：建行昆明西山支行；户名：昆明询知民用航空器维修培训有限公司；账号：53001616336051002108。</t>
    </r>
    <r>
      <rPr>
        <b/>
        <sz val="10"/>
        <rFont val="宋体"/>
        <family val="0"/>
      </rPr>
      <t>交完费用考生请将银行回执传真至08716335386，不接收邮件！然后打电话确认！</t>
    </r>
  </si>
  <si>
    <r>
      <t>0871-</t>
    </r>
    <r>
      <rPr>
        <sz val="12"/>
        <rFont val="宋体"/>
        <family val="0"/>
      </rPr>
      <t>6</t>
    </r>
    <r>
      <rPr>
        <sz val="12"/>
        <rFont val="宋体"/>
        <family val="0"/>
      </rPr>
      <t>6335370</t>
    </r>
    <r>
      <rPr>
        <sz val="12"/>
        <rFont val="宋体"/>
        <family val="0"/>
      </rPr>
      <t>/71</t>
    </r>
  </si>
  <si>
    <t>姚怀洋 0871-66335370/71</t>
  </si>
  <si>
    <t>李晓生</t>
  </si>
  <si>
    <r>
      <t>1、</t>
    </r>
    <r>
      <rPr>
        <b/>
        <sz val="10"/>
        <rFont val="宋体"/>
        <family val="0"/>
      </rPr>
      <t>银行汇款或转账。</t>
    </r>
    <r>
      <rPr>
        <sz val="10"/>
        <rFont val="宋体"/>
        <family val="0"/>
      </rPr>
      <t>开户行：招商银行沈阳沈北支行；开户名：王钰玮；账号：6225 8812 4948 7355。</t>
    </r>
    <r>
      <rPr>
        <b/>
        <sz val="10"/>
        <rFont val="宋体"/>
        <family val="0"/>
      </rPr>
      <t>请将考生姓名作为备注。</t>
    </r>
    <r>
      <rPr>
        <sz val="10"/>
        <rFont val="宋体"/>
        <family val="0"/>
      </rPr>
      <t xml:space="preserve">
2、汇款或转账后请将缴费凭证发到邮箱shenhangkaodian@163.com并电话确认缴费，邮件中标明考生姓名、身份证号码、报考科目、汇款钱数和考场要求。</t>
    </r>
  </si>
  <si>
    <t>注：各考点具体信息（地址、交费方式等）见</t>
  </si>
  <si>
    <t>注：各考点具体信息（地址、交费方式等）见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</si>
</sst>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DBNum1][$-804]yyyy&quot;年&quot;m&quot;月&quot;d&quot;日&quot;"/>
    <numFmt numFmtId="180" formatCode="&quot;Yes&quot;;&quot;Yes&quot;;&quot;No&quot;"/>
    <numFmt numFmtId="181" formatCode="&quot;True&quot;;&quot;True&quot;;&quot;False&quot;"/>
    <numFmt numFmtId="182" formatCode="&quot;On&quot;;&quot;On&quot;;&quot;Off&quot;"/>
    <numFmt numFmtId="183" formatCode="[$€-2]\ #,##0.00_);[Red]\([$€-2]\ #,##0.00\)"/>
  </numFmts>
  <fonts count="50">
    <font>
      <sz val="12"/>
      <name val="宋体"/>
      <family val="0"/>
    </font>
    <font>
      <sz val="9"/>
      <name val="宋体"/>
      <family val="0"/>
    </font>
    <font>
      <b/>
      <sz val="20"/>
      <name val="Times New Roman"/>
      <family val="1"/>
    </font>
    <font>
      <b/>
      <sz val="20"/>
      <name val="宋体"/>
      <family val="0"/>
    </font>
    <font>
      <u val="single"/>
      <sz val="12"/>
      <color indexed="12"/>
      <name val="宋体"/>
      <family val="0"/>
    </font>
    <font>
      <u val="single"/>
      <sz val="12"/>
      <color indexed="20"/>
      <name val="宋体"/>
      <family val="0"/>
    </font>
    <font>
      <sz val="11"/>
      <name val="宋体"/>
      <family val="0"/>
    </font>
    <font>
      <sz val="11"/>
      <color indexed="8"/>
      <name val="宋体"/>
      <family val="0"/>
    </font>
    <font>
      <sz val="11"/>
      <color indexed="10"/>
      <name val="宋体"/>
      <family val="0"/>
    </font>
    <font>
      <sz val="12"/>
      <color indexed="12"/>
      <name val="宋体"/>
      <family val="0"/>
    </font>
    <font>
      <sz val="12"/>
      <color indexed="8"/>
      <name val="宋体"/>
      <family val="0"/>
    </font>
    <font>
      <b/>
      <sz val="24"/>
      <name val="宋体"/>
      <family val="0"/>
    </font>
    <font>
      <sz val="10"/>
      <name val="宋体"/>
      <family val="0"/>
    </font>
    <font>
      <sz val="10"/>
      <name val="Times New Roman"/>
      <family val="1"/>
    </font>
    <font>
      <b/>
      <sz val="10"/>
      <name val="宋体"/>
      <family val="0"/>
    </font>
    <font>
      <sz val="10"/>
      <color indexed="8"/>
      <name val="宋体"/>
      <family val="0"/>
    </font>
    <font>
      <b/>
      <sz val="10"/>
      <color indexed="12"/>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19" borderId="0" applyNumberFormat="0" applyBorder="0" applyAlignment="0" applyProtection="0"/>
    <xf numFmtId="0" fontId="0" fillId="0" borderId="0">
      <alignment/>
      <protection/>
    </xf>
    <xf numFmtId="0" fontId="4" fillId="0" borderId="0" applyNumberFormat="0" applyFill="0" applyBorder="0" applyAlignment="0" applyProtection="0"/>
    <xf numFmtId="0" fontId="40" fillId="20"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1" borderId="5" applyNumberFormat="0" applyAlignment="0" applyProtection="0"/>
    <xf numFmtId="0" fontId="43" fillId="22"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7" fillId="29" borderId="0" applyNumberFormat="0" applyBorder="0" applyAlignment="0" applyProtection="0"/>
    <xf numFmtId="0" fontId="48" fillId="21" borderId="8" applyNumberFormat="0" applyAlignment="0" applyProtection="0"/>
    <xf numFmtId="0" fontId="49" fillId="30" borderId="5" applyNumberFormat="0" applyAlignment="0" applyProtection="0"/>
    <xf numFmtId="0" fontId="5" fillId="0" borderId="0" applyNumberFormat="0" applyFill="0" applyBorder="0" applyAlignment="0" applyProtection="0"/>
    <xf numFmtId="0" fontId="0" fillId="31" borderId="9" applyNumberFormat="0" applyFont="0" applyAlignment="0" applyProtection="0"/>
  </cellStyleXfs>
  <cellXfs count="144">
    <xf numFmtId="0" fontId="0" fillId="0" borderId="0" xfId="0" applyAlignment="1">
      <alignment/>
    </xf>
    <xf numFmtId="0" fontId="0" fillId="0" borderId="0" xfId="0" applyAlignment="1">
      <alignment horizontal="center" vertical="center"/>
    </xf>
    <xf numFmtId="0" fontId="0" fillId="0" borderId="0" xfId="0" applyFont="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40" applyNumberFormat="1" applyFont="1" applyFill="1" applyBorder="1" applyAlignment="1">
      <alignment horizontal="center" vertical="center" wrapText="1"/>
      <protection/>
    </xf>
    <xf numFmtId="0" fontId="0" fillId="0" borderId="10" xfId="40" applyFont="1" applyFill="1" applyBorder="1" applyAlignment="1">
      <alignment horizontal="center" vertical="center" wrapText="1"/>
      <protection/>
    </xf>
    <xf numFmtId="0" fontId="0" fillId="0" borderId="10" xfId="40" applyNumberFormat="1" applyFont="1" applyFill="1" applyBorder="1" applyAlignment="1">
      <alignment horizontal="center" vertical="center" wrapText="1"/>
      <protection/>
    </xf>
    <xf numFmtId="0" fontId="0" fillId="0" borderId="10" xfId="0" applyFont="1" applyFill="1" applyBorder="1" applyAlignment="1">
      <alignment horizontal="center" vertical="center"/>
    </xf>
    <xf numFmtId="0" fontId="0" fillId="0" borderId="10" xfId="0" applyBorder="1" applyAlignment="1">
      <alignment horizontal="center" vertical="center"/>
    </xf>
    <xf numFmtId="0" fontId="0" fillId="0" borderId="10" xfId="40" applyFont="1" applyFill="1" applyBorder="1" applyAlignment="1">
      <alignment horizontal="center" vertical="center" wrapText="1"/>
      <protection/>
    </xf>
    <xf numFmtId="0" fontId="6" fillId="0" borderId="10" xfId="0" applyFont="1" applyBorder="1" applyAlignment="1">
      <alignment horizontal="center" vertical="center"/>
    </xf>
    <xf numFmtId="0" fontId="6" fillId="0" borderId="10" xfId="0" applyFont="1" applyBorder="1" applyAlignment="1">
      <alignment vertical="center"/>
    </xf>
    <xf numFmtId="49" fontId="6" fillId="0" borderId="10" xfId="0" applyNumberFormat="1" applyFont="1" applyBorder="1" applyAlignment="1">
      <alignment horizontal="center" vertical="center"/>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32" borderId="10" xfId="0" applyFont="1" applyFill="1" applyBorder="1" applyAlignment="1">
      <alignment horizontal="center" vertical="center" wrapText="1"/>
    </xf>
    <xf numFmtId="49" fontId="12" fillId="32" borderId="10" xfId="0" applyNumberFormat="1" applyFont="1" applyFill="1" applyBorder="1" applyAlignment="1">
      <alignment horizontal="center" vertical="center" wrapText="1"/>
    </xf>
    <xf numFmtId="0" fontId="14" fillId="32" borderId="10" xfId="0" applyFont="1" applyFill="1" applyBorder="1" applyAlignment="1">
      <alignment horizontal="left" vertical="center" wrapText="1"/>
    </xf>
    <xf numFmtId="0" fontId="12" fillId="0" borderId="10" xfId="0" applyFont="1" applyBorder="1" applyAlignment="1" applyProtection="1">
      <alignment horizontal="center" vertical="center" wrapText="1"/>
      <protection locked="0"/>
    </xf>
    <xf numFmtId="49" fontId="12" fillId="0" borderId="10" xfId="0" applyNumberFormat="1" applyFont="1" applyBorder="1" applyAlignment="1">
      <alignment horizontal="center" vertical="center" wrapText="1"/>
    </xf>
    <xf numFmtId="0" fontId="14" fillId="0" borderId="10" xfId="0" applyFont="1" applyBorder="1" applyAlignment="1" applyProtection="1">
      <alignment horizontal="left" vertical="center" wrapText="1"/>
      <protection locked="0"/>
    </xf>
    <xf numFmtId="0" fontId="14" fillId="0" borderId="10" xfId="0" applyFont="1" applyBorder="1" applyAlignment="1">
      <alignment horizontal="left" vertical="center" wrapText="1"/>
    </xf>
    <xf numFmtId="0" fontId="15" fillId="32" borderId="10" xfId="0" applyFont="1" applyFill="1" applyBorder="1" applyAlignment="1">
      <alignment horizontal="center" vertical="center" wrapText="1"/>
    </xf>
    <xf numFmtId="0" fontId="12" fillId="32" borderId="10" xfId="0" applyFont="1" applyFill="1" applyBorder="1" applyAlignment="1">
      <alignment horizontal="center" vertical="center"/>
    </xf>
    <xf numFmtId="0" fontId="12" fillId="32" borderId="10" xfId="0" applyFont="1" applyFill="1" applyBorder="1" applyAlignment="1">
      <alignment horizontal="left" vertical="center" wrapText="1"/>
    </xf>
    <xf numFmtId="0" fontId="12" fillId="0" borderId="0" xfId="0" applyFont="1" applyAlignment="1">
      <alignment horizontal="center" vertical="center" wrapText="1"/>
    </xf>
    <xf numFmtId="0" fontId="10" fillId="0" borderId="10" xfId="0" applyFont="1" applyBorder="1" applyAlignment="1">
      <alignment horizontal="center" vertical="center"/>
    </xf>
    <xf numFmtId="57"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33" borderId="10" xfId="40" applyFont="1" applyFill="1" applyBorder="1" applyAlignment="1">
      <alignment horizontal="center" vertical="center" wrapText="1"/>
      <protection/>
    </xf>
    <xf numFmtId="0" fontId="0" fillId="34" borderId="10" xfId="40" applyFont="1" applyFill="1" applyBorder="1" applyAlignment="1">
      <alignment horizontal="center" vertical="center" wrapText="1"/>
      <protection/>
    </xf>
    <xf numFmtId="0" fontId="0" fillId="34" borderId="10" xfId="40" applyFont="1" applyFill="1" applyBorder="1" applyAlignment="1">
      <alignment horizontal="center" vertical="center" wrapText="1"/>
      <protection/>
    </xf>
    <xf numFmtId="0" fontId="0" fillId="34" borderId="10" xfId="40" applyNumberFormat="1" applyFont="1" applyFill="1" applyBorder="1" applyAlignment="1">
      <alignment horizontal="center" vertical="center"/>
      <protection/>
    </xf>
    <xf numFmtId="0" fontId="9" fillId="34" borderId="10" xfId="40" applyNumberFormat="1" applyFont="1" applyFill="1" applyBorder="1" applyAlignment="1">
      <alignment horizontal="center" vertical="center"/>
      <protection/>
    </xf>
    <xf numFmtId="0" fontId="6" fillId="34" borderId="10" xfId="0"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49" fontId="6" fillId="34" borderId="11" xfId="0" applyNumberFormat="1" applyFont="1" applyFill="1" applyBorder="1" applyAlignment="1">
      <alignment vertical="center"/>
    </xf>
    <xf numFmtId="0" fontId="6" fillId="34" borderId="12" xfId="0" applyFont="1" applyFill="1" applyBorder="1" applyAlignment="1">
      <alignment horizontal="center" vertical="center"/>
    </xf>
    <xf numFmtId="0" fontId="6" fillId="0" borderId="13" xfId="0" applyFont="1" applyBorder="1" applyAlignment="1">
      <alignment horizontal="center" vertical="center"/>
    </xf>
    <xf numFmtId="0" fontId="0"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0" xfId="40" applyFont="1" applyFill="1" applyBorder="1" applyAlignment="1">
      <alignment horizontal="center" vertical="center" wrapText="1"/>
      <protection/>
    </xf>
    <xf numFmtId="0" fontId="0" fillId="34" borderId="10" xfId="40" applyNumberFormat="1" applyFont="1" applyFill="1" applyBorder="1" applyAlignment="1">
      <alignment horizontal="center" vertical="center" wrapText="1"/>
      <protection/>
    </xf>
    <xf numFmtId="0" fontId="0" fillId="34" borderId="10" xfId="40" applyNumberFormat="1" applyFont="1" applyFill="1" applyBorder="1" applyAlignment="1">
      <alignment horizontal="center" vertical="center" wrapText="1"/>
      <protection/>
    </xf>
    <xf numFmtId="0" fontId="0" fillId="33" borderId="10" xfId="40" applyFont="1" applyFill="1" applyBorder="1" applyAlignment="1">
      <alignment horizontal="center" vertical="center" wrapText="1"/>
      <protection/>
    </xf>
    <xf numFmtId="0" fontId="6" fillId="34" borderId="10" xfId="0" applyFont="1" applyFill="1" applyBorder="1" applyAlignment="1">
      <alignment horizontal="center" vertical="center"/>
    </xf>
    <xf numFmtId="0" fontId="6" fillId="33" borderId="10" xfId="0" applyFont="1" applyFill="1" applyBorder="1" applyAlignment="1">
      <alignment horizontal="center" vertical="center"/>
    </xf>
    <xf numFmtId="0" fontId="0" fillId="34"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40" applyFont="1" applyFill="1" applyBorder="1" applyAlignment="1">
      <alignment horizontal="center" vertical="center" wrapText="1"/>
      <protection/>
    </xf>
    <xf numFmtId="0" fontId="0" fillId="0" borderId="11" xfId="40" applyNumberFormat="1" applyFont="1" applyFill="1" applyBorder="1" applyAlignment="1">
      <alignment horizontal="center" vertical="center" wrapText="1"/>
      <protection/>
    </xf>
    <xf numFmtId="0" fontId="0" fillId="0" borderId="0" xfId="0" applyAlignment="1">
      <alignment horizontal="center"/>
    </xf>
    <xf numFmtId="0" fontId="6" fillId="34" borderId="13" xfId="0" applyFont="1" applyFill="1" applyBorder="1" applyAlignment="1">
      <alignment horizontal="center" vertical="center"/>
    </xf>
    <xf numFmtId="0" fontId="6" fillId="34" borderId="13" xfId="0" applyFont="1" applyFill="1" applyBorder="1" applyAlignment="1">
      <alignment horizontal="center" vertical="center"/>
    </xf>
    <xf numFmtId="57" fontId="6" fillId="0" borderId="10" xfId="0" applyNumberFormat="1" applyFont="1" applyBorder="1" applyAlignment="1">
      <alignment horizontal="center" vertical="center"/>
    </xf>
    <xf numFmtId="0" fontId="0" fillId="34" borderId="10" xfId="0" applyFill="1" applyBorder="1" applyAlignment="1">
      <alignment horizontal="center" vertical="center"/>
    </xf>
    <xf numFmtId="0" fontId="9" fillId="35" borderId="10" xfId="40" applyFont="1" applyFill="1" applyBorder="1" applyAlignment="1">
      <alignment horizontal="center" vertical="center" wrapText="1"/>
      <protection/>
    </xf>
    <xf numFmtId="0" fontId="0" fillId="0" borderId="10" xfId="0" applyBorder="1" applyAlignment="1">
      <alignment horizontal="center"/>
    </xf>
    <xf numFmtId="0" fontId="0" fillId="0" borderId="13" xfId="0" applyFont="1" applyBorder="1" applyAlignment="1">
      <alignment horizontal="center" vertical="center" wrapText="1"/>
    </xf>
    <xf numFmtId="0" fontId="0" fillId="34" borderId="13" xfId="40" applyFont="1" applyFill="1" applyBorder="1" applyAlignment="1">
      <alignment horizontal="center" vertical="center" wrapText="1"/>
      <protection/>
    </xf>
    <xf numFmtId="0" fontId="0" fillId="0" borderId="13" xfId="40" applyNumberFormat="1" applyFont="1" applyFill="1" applyBorder="1" applyAlignment="1">
      <alignment horizontal="center" vertical="center" wrapText="1"/>
      <protection/>
    </xf>
    <xf numFmtId="0" fontId="0" fillId="34"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4" borderId="13" xfId="40" applyNumberFormat="1" applyFont="1" applyFill="1" applyBorder="1" applyAlignment="1">
      <alignment horizontal="center" vertical="center" wrapText="1"/>
      <protection/>
    </xf>
    <xf numFmtId="0" fontId="0" fillId="0" borderId="13" xfId="0" applyFont="1" applyFill="1" applyBorder="1" applyAlignment="1">
      <alignment horizontal="center" vertical="center" wrapText="1"/>
    </xf>
    <xf numFmtId="0" fontId="0" fillId="0" borderId="14" xfId="40" applyNumberFormat="1" applyFont="1" applyFill="1" applyBorder="1" applyAlignment="1">
      <alignment horizontal="center" vertical="center" wrapText="1"/>
      <protection/>
    </xf>
    <xf numFmtId="0" fontId="9" fillId="0" borderId="10" xfId="0" applyFont="1" applyBorder="1" applyAlignment="1">
      <alignment horizontal="center"/>
    </xf>
    <xf numFmtId="0" fontId="0" fillId="0" borderId="10" xfId="40" applyNumberFormat="1" applyFont="1" applyFill="1" applyBorder="1" applyAlignment="1">
      <alignment horizontal="center" vertical="center" wrapText="1"/>
      <protection/>
    </xf>
    <xf numFmtId="0" fontId="12" fillId="0" borderId="10" xfId="0" applyFont="1" applyBorder="1" applyAlignment="1">
      <alignment horizontal="center" vertical="center" wrapText="1"/>
    </xf>
    <xf numFmtId="0" fontId="0" fillId="0" borderId="10" xfId="0" applyBorder="1" applyAlignment="1">
      <alignment vertical="center" wrapText="1"/>
    </xf>
    <xf numFmtId="0" fontId="8"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0" xfId="0" applyFont="1" applyFill="1" applyAlignment="1">
      <alignment horizontal="center" vertical="center"/>
    </xf>
    <xf numFmtId="0" fontId="7" fillId="0" borderId="13" xfId="0" applyFont="1" applyFill="1" applyBorder="1" applyAlignment="1">
      <alignment horizontal="center" vertical="center"/>
    </xf>
    <xf numFmtId="0" fontId="0" fillId="0" borderId="10" xfId="0" applyFill="1" applyBorder="1" applyAlignment="1">
      <alignment horizontal="center" vertical="center"/>
    </xf>
    <xf numFmtId="0" fontId="0" fillId="0" borderId="15" xfId="40" applyFont="1" applyFill="1" applyBorder="1" applyAlignment="1">
      <alignment horizontal="left" vertical="center" wrapText="1"/>
      <protection/>
    </xf>
    <xf numFmtId="0" fontId="17" fillId="0" borderId="0" xfId="0" applyFont="1" applyAlignment="1">
      <alignment/>
    </xf>
    <xf numFmtId="0" fontId="0" fillId="0" borderId="0" xfId="0" applyAlignment="1">
      <alignment horizontal="left" vertical="center"/>
    </xf>
    <xf numFmtId="0" fontId="17" fillId="0" borderId="0" xfId="0" applyFont="1" applyAlignment="1">
      <alignment horizontal="left" vertical="center"/>
    </xf>
    <xf numFmtId="0" fontId="17" fillId="0" borderId="0" xfId="0" applyFont="1" applyAlignment="1">
      <alignment horizontal="center"/>
    </xf>
    <xf numFmtId="0" fontId="0" fillId="0" borderId="13" xfId="0" applyBorder="1" applyAlignment="1">
      <alignment horizontal="center"/>
    </xf>
    <xf numFmtId="0" fontId="0" fillId="0" borderId="16" xfId="0" applyBorder="1" applyAlignment="1">
      <alignment horizontal="center"/>
    </xf>
    <xf numFmtId="0" fontId="16" fillId="0" borderId="10"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16" fillId="33" borderId="10" xfId="40" applyFont="1" applyFill="1" applyBorder="1" applyAlignment="1">
      <alignment horizontal="center" vertical="center" wrapText="1"/>
      <protection/>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17" fillId="0" borderId="0" xfId="0" applyFont="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34" borderId="10"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19" xfId="0" applyFont="1" applyFill="1" applyBorder="1" applyAlignment="1">
      <alignment horizontal="center"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49" fontId="6" fillId="34"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0" fontId="6" fillId="34" borderId="13" xfId="0" applyFont="1" applyFill="1" applyBorder="1" applyAlignment="1">
      <alignment horizontal="center" vertical="center"/>
    </xf>
    <xf numFmtId="49" fontId="6" fillId="0" borderId="10" xfId="0" applyNumberFormat="1" applyFont="1" applyBorder="1" applyAlignment="1">
      <alignment horizontal="center" vertical="center"/>
    </xf>
    <xf numFmtId="0" fontId="6" fillId="33" borderId="14" xfId="0" applyFont="1" applyFill="1" applyBorder="1" applyAlignment="1">
      <alignment horizontal="center" vertical="center"/>
    </xf>
    <xf numFmtId="0" fontId="6" fillId="33" borderId="19" xfId="0" applyFont="1" applyFill="1" applyBorder="1" applyAlignment="1">
      <alignment horizontal="center" vertical="center"/>
    </xf>
    <xf numFmtId="49" fontId="6" fillId="34" borderId="11" xfId="0" applyNumberFormat="1" applyFont="1" applyFill="1" applyBorder="1" applyAlignment="1">
      <alignment horizontal="center" vertical="center"/>
    </xf>
    <xf numFmtId="49" fontId="6" fillId="34" borderId="12" xfId="0" applyNumberFormat="1"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2" fillId="0" borderId="12" xfId="0" applyFont="1" applyBorder="1" applyAlignment="1">
      <alignment horizontal="left" vertical="center" wrapText="1"/>
    </xf>
    <xf numFmtId="0" fontId="0" fillId="34" borderId="10" xfId="0" applyFill="1" applyBorder="1" applyAlignment="1">
      <alignment horizont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30</xdr:row>
      <xdr:rowOff>66675</xdr:rowOff>
    </xdr:from>
    <xdr:to>
      <xdr:col>4</xdr:col>
      <xdr:colOff>342900</xdr:colOff>
      <xdr:row>39</xdr:row>
      <xdr:rowOff>66675</xdr:rowOff>
    </xdr:to>
    <xdr:sp>
      <xdr:nvSpPr>
        <xdr:cNvPr id="1" name="Line 2"/>
        <xdr:cNvSpPr>
          <a:spLocks/>
        </xdr:cNvSpPr>
      </xdr:nvSpPr>
      <xdr:spPr>
        <a:xfrm flipH="1">
          <a:off x="3314700" y="7000875"/>
          <a:ext cx="19050" cy="1628775"/>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30</xdr:row>
      <xdr:rowOff>66675</xdr:rowOff>
    </xdr:from>
    <xdr:to>
      <xdr:col>4</xdr:col>
      <xdr:colOff>228600</xdr:colOff>
      <xdr:row>40</xdr:row>
      <xdr:rowOff>0</xdr:rowOff>
    </xdr:to>
    <xdr:sp>
      <xdr:nvSpPr>
        <xdr:cNvPr id="1" name="Line 1"/>
        <xdr:cNvSpPr>
          <a:spLocks/>
        </xdr:cNvSpPr>
      </xdr:nvSpPr>
      <xdr:spPr>
        <a:xfrm flipH="1">
          <a:off x="3200400" y="7038975"/>
          <a:ext cx="19050" cy="1743075"/>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38</xdr:row>
      <xdr:rowOff>38100</xdr:rowOff>
    </xdr:from>
    <xdr:to>
      <xdr:col>11</xdr:col>
      <xdr:colOff>238125</xdr:colOff>
      <xdr:row>45</xdr:row>
      <xdr:rowOff>171450</xdr:rowOff>
    </xdr:to>
    <xdr:sp>
      <xdr:nvSpPr>
        <xdr:cNvPr id="1" name="Line 1"/>
        <xdr:cNvSpPr>
          <a:spLocks/>
        </xdr:cNvSpPr>
      </xdr:nvSpPr>
      <xdr:spPr>
        <a:xfrm flipH="1">
          <a:off x="3086100" y="7181850"/>
          <a:ext cx="2362200" cy="1400175"/>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zzpx@gameco.com.cn" TargetMode="External" /><Relationship Id="rId2" Type="http://schemas.openxmlformats.org/officeDocument/2006/relationships/hyperlink" Target="mailto:xianzzkd@163.com"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1"/>
  <sheetViews>
    <sheetView tabSelected="1" zoomScalePageLayoutView="0" workbookViewId="0" topLeftCell="B1">
      <selection activeCell="I32" sqref="I32"/>
    </sheetView>
  </sheetViews>
  <sheetFormatPr defaultColWidth="9.00390625" defaultRowHeight="14.25"/>
  <cols>
    <col min="1" max="1" width="5.75390625" style="0" customWidth="1"/>
    <col min="2" max="2" width="21.375" style="0" customWidth="1"/>
    <col min="3" max="3" width="6.50390625" style="0" customWidth="1"/>
    <col min="4" max="15" width="5.625" style="0" customWidth="1"/>
    <col min="16" max="16" width="10.125" style="0" customWidth="1"/>
    <col min="18" max="18" width="26.00390625" style="2" customWidth="1"/>
    <col min="19" max="19" width="10.125" style="0" customWidth="1"/>
  </cols>
  <sheetData>
    <row r="1" spans="1:18" ht="36" customHeight="1">
      <c r="A1" s="89" t="s">
        <v>250</v>
      </c>
      <c r="B1" s="90"/>
      <c r="C1" s="90"/>
      <c r="D1" s="90"/>
      <c r="E1" s="90"/>
      <c r="F1" s="90"/>
      <c r="G1" s="90"/>
      <c r="H1" s="90"/>
      <c r="I1" s="90"/>
      <c r="J1" s="90"/>
      <c r="K1" s="90"/>
      <c r="L1" s="90"/>
      <c r="M1" s="90"/>
      <c r="N1" s="90"/>
      <c r="O1" s="90"/>
      <c r="P1" s="90"/>
      <c r="Q1" s="90"/>
      <c r="R1" s="91"/>
    </row>
    <row r="2" spans="1:19" ht="19.5" customHeight="1">
      <c r="A2" s="92" t="s">
        <v>64</v>
      </c>
      <c r="B2" s="94" t="s">
        <v>65</v>
      </c>
      <c r="C2" s="96" t="s">
        <v>66</v>
      </c>
      <c r="D2" s="100" t="s">
        <v>304</v>
      </c>
      <c r="E2" s="101"/>
      <c r="F2" s="101"/>
      <c r="G2" s="101"/>
      <c r="H2" s="101"/>
      <c r="I2" s="101"/>
      <c r="J2" s="101"/>
      <c r="K2" s="101"/>
      <c r="L2" s="101"/>
      <c r="M2" s="101"/>
      <c r="N2" s="101"/>
      <c r="O2" s="101"/>
      <c r="P2" s="102"/>
      <c r="Q2" s="98" t="s">
        <v>22</v>
      </c>
      <c r="R2" s="99"/>
      <c r="S2" s="88" t="s">
        <v>239</v>
      </c>
    </row>
    <row r="3" spans="1:19" ht="19.5" customHeight="1">
      <c r="A3" s="93"/>
      <c r="B3" s="95"/>
      <c r="C3" s="97"/>
      <c r="D3" s="9" t="s">
        <v>10</v>
      </c>
      <c r="E3" s="9" t="s">
        <v>11</v>
      </c>
      <c r="F3" s="9" t="s">
        <v>12</v>
      </c>
      <c r="G3" s="9" t="s">
        <v>13</v>
      </c>
      <c r="H3" s="9" t="s">
        <v>14</v>
      </c>
      <c r="I3" s="9" t="s">
        <v>15</v>
      </c>
      <c r="J3" s="9" t="s">
        <v>16</v>
      </c>
      <c r="K3" s="9" t="s">
        <v>17</v>
      </c>
      <c r="L3" s="9" t="s">
        <v>18</v>
      </c>
      <c r="M3" s="9" t="s">
        <v>19</v>
      </c>
      <c r="N3" s="9" t="s">
        <v>20</v>
      </c>
      <c r="O3" s="9" t="s">
        <v>21</v>
      </c>
      <c r="P3" s="30">
        <v>42736</v>
      </c>
      <c r="Q3" s="4" t="s">
        <v>0</v>
      </c>
      <c r="R3" s="63" t="s">
        <v>1</v>
      </c>
      <c r="S3" s="88"/>
    </row>
    <row r="4" spans="1:19" ht="18" customHeight="1">
      <c r="A4" s="10">
        <v>1</v>
      </c>
      <c r="B4" s="34" t="s">
        <v>23</v>
      </c>
      <c r="C4" s="34">
        <v>80</v>
      </c>
      <c r="D4" s="34">
        <v>19</v>
      </c>
      <c r="E4" s="34"/>
      <c r="F4" s="34">
        <v>22</v>
      </c>
      <c r="G4" s="34">
        <v>19</v>
      </c>
      <c r="H4" s="34">
        <v>24</v>
      </c>
      <c r="I4" s="34">
        <v>21</v>
      </c>
      <c r="J4" s="34">
        <v>19</v>
      </c>
      <c r="K4" s="34"/>
      <c r="L4" s="34">
        <v>20</v>
      </c>
      <c r="M4" s="34">
        <v>25</v>
      </c>
      <c r="N4" s="34">
        <v>22</v>
      </c>
      <c r="O4" s="34">
        <v>20</v>
      </c>
      <c r="P4" s="34"/>
      <c r="Q4" s="33" t="s">
        <v>279</v>
      </c>
      <c r="R4" s="64" t="s">
        <v>280</v>
      </c>
      <c r="S4" s="61">
        <f>COUNTA(D4:O4)*300</f>
        <v>3000</v>
      </c>
    </row>
    <row r="5" spans="1:19" ht="18" customHeight="1">
      <c r="A5" s="10">
        <v>2</v>
      </c>
      <c r="B5" s="5" t="s">
        <v>24</v>
      </c>
      <c r="C5" s="5" t="s">
        <v>25</v>
      </c>
      <c r="D5" s="5">
        <v>25</v>
      </c>
      <c r="E5" s="5"/>
      <c r="F5" s="5">
        <v>21</v>
      </c>
      <c r="G5" s="5">
        <v>25</v>
      </c>
      <c r="H5" s="5">
        <v>23</v>
      </c>
      <c r="I5" s="5">
        <v>20</v>
      </c>
      <c r="J5" s="5">
        <v>25</v>
      </c>
      <c r="K5" s="5"/>
      <c r="L5" s="5">
        <v>26</v>
      </c>
      <c r="M5" s="5">
        <v>24</v>
      </c>
      <c r="N5" s="5">
        <v>21</v>
      </c>
      <c r="O5" s="5">
        <v>26</v>
      </c>
      <c r="P5" s="5"/>
      <c r="Q5" s="6" t="s">
        <v>281</v>
      </c>
      <c r="R5" s="65" t="s">
        <v>282</v>
      </c>
      <c r="S5" s="61">
        <f>COUNTA(D5:O5)*220</f>
        <v>2200</v>
      </c>
    </row>
    <row r="6" spans="1:19" ht="18" customHeight="1">
      <c r="A6" s="10">
        <v>3</v>
      </c>
      <c r="B6" s="43" t="s">
        <v>27</v>
      </c>
      <c r="C6" s="33">
        <v>60</v>
      </c>
      <c r="D6" s="33">
        <v>12</v>
      </c>
      <c r="E6" s="33"/>
      <c r="F6" s="33">
        <v>22</v>
      </c>
      <c r="G6" s="33">
        <v>19</v>
      </c>
      <c r="H6" s="33">
        <v>17</v>
      </c>
      <c r="I6" s="33">
        <v>21</v>
      </c>
      <c r="J6" s="33">
        <v>12</v>
      </c>
      <c r="K6" s="33"/>
      <c r="L6" s="33">
        <v>20</v>
      </c>
      <c r="M6" s="33">
        <v>18</v>
      </c>
      <c r="N6" s="33">
        <v>15</v>
      </c>
      <c r="O6" s="33">
        <v>20</v>
      </c>
      <c r="P6" s="33"/>
      <c r="Q6" s="43" t="s">
        <v>28</v>
      </c>
      <c r="R6" s="66" t="s">
        <v>2</v>
      </c>
      <c r="S6" s="61">
        <f>COUNTA(D6:O6)*150</f>
        <v>1500</v>
      </c>
    </row>
    <row r="7" spans="1:19" ht="18" customHeight="1">
      <c r="A7" s="10">
        <v>4</v>
      </c>
      <c r="B7" s="5" t="s">
        <v>29</v>
      </c>
      <c r="C7" s="5">
        <v>25</v>
      </c>
      <c r="D7" s="5"/>
      <c r="E7" s="5"/>
      <c r="F7" s="7"/>
      <c r="G7" s="7">
        <v>18</v>
      </c>
      <c r="H7" s="7"/>
      <c r="I7" s="7"/>
      <c r="J7" s="7">
        <v>4</v>
      </c>
      <c r="K7" s="7"/>
      <c r="L7" s="7"/>
      <c r="M7" s="7">
        <v>17</v>
      </c>
      <c r="N7" s="7"/>
      <c r="O7" s="7">
        <v>5</v>
      </c>
      <c r="P7" s="7"/>
      <c r="Q7" s="6" t="s">
        <v>30</v>
      </c>
      <c r="R7" s="65" t="s">
        <v>305</v>
      </c>
      <c r="S7" s="61">
        <f>COUNTA(D7:O7)*120</f>
        <v>480</v>
      </c>
    </row>
    <row r="8" spans="1:19" ht="18" customHeight="1">
      <c r="A8" s="10">
        <v>5</v>
      </c>
      <c r="B8" s="43" t="s">
        <v>31</v>
      </c>
      <c r="C8" s="33">
        <v>24</v>
      </c>
      <c r="D8" s="34">
        <v>4</v>
      </c>
      <c r="E8" s="34"/>
      <c r="F8" s="34"/>
      <c r="G8" s="34">
        <v>18</v>
      </c>
      <c r="H8" s="34">
        <v>23</v>
      </c>
      <c r="I8" s="34">
        <v>20</v>
      </c>
      <c r="J8" s="34">
        <v>18</v>
      </c>
      <c r="K8" s="34"/>
      <c r="L8" s="34"/>
      <c r="M8" s="34">
        <v>17</v>
      </c>
      <c r="N8" s="34">
        <v>21</v>
      </c>
      <c r="O8" s="34">
        <v>19</v>
      </c>
      <c r="P8" s="34"/>
      <c r="Q8" s="43" t="s">
        <v>32</v>
      </c>
      <c r="R8" s="66" t="s">
        <v>334</v>
      </c>
      <c r="S8" s="61">
        <f>COUNTA(D8:O8)*160</f>
        <v>1280</v>
      </c>
    </row>
    <row r="9" spans="1:19" ht="18" customHeight="1">
      <c r="A9" s="10">
        <v>6</v>
      </c>
      <c r="B9" s="5" t="s">
        <v>33</v>
      </c>
      <c r="C9" s="5">
        <v>47</v>
      </c>
      <c r="D9" s="5"/>
      <c r="E9" s="5"/>
      <c r="F9" s="7">
        <v>21</v>
      </c>
      <c r="G9" s="7">
        <v>19</v>
      </c>
      <c r="H9" s="7">
        <v>23</v>
      </c>
      <c r="I9" s="7">
        <v>13</v>
      </c>
      <c r="J9" s="7"/>
      <c r="K9" s="7"/>
      <c r="L9" s="48">
        <v>21</v>
      </c>
      <c r="M9" s="7">
        <v>25</v>
      </c>
      <c r="N9" s="48">
        <v>24</v>
      </c>
      <c r="O9" s="7">
        <v>6</v>
      </c>
      <c r="P9" s="7"/>
      <c r="Q9" s="6" t="s">
        <v>34</v>
      </c>
      <c r="R9" s="65" t="s">
        <v>4</v>
      </c>
      <c r="S9" s="61">
        <f>COUNTA(D9:O9)*260</f>
        <v>2080</v>
      </c>
    </row>
    <row r="10" spans="1:19" ht="18" customHeight="1">
      <c r="A10" s="10">
        <v>7</v>
      </c>
      <c r="B10" s="43" t="s">
        <v>35</v>
      </c>
      <c r="C10" s="33">
        <v>48</v>
      </c>
      <c r="D10" s="34">
        <v>19</v>
      </c>
      <c r="E10" s="34"/>
      <c r="F10" s="34">
        <v>29</v>
      </c>
      <c r="G10" s="34">
        <v>26</v>
      </c>
      <c r="H10" s="34">
        <v>24</v>
      </c>
      <c r="I10" s="34">
        <v>28</v>
      </c>
      <c r="J10" s="34">
        <v>26</v>
      </c>
      <c r="K10" s="34"/>
      <c r="L10" s="34">
        <v>27</v>
      </c>
      <c r="M10" s="34">
        <v>25</v>
      </c>
      <c r="N10" s="34">
        <v>22</v>
      </c>
      <c r="O10" s="34">
        <v>27</v>
      </c>
      <c r="P10" s="33"/>
      <c r="Q10" s="43" t="s">
        <v>36</v>
      </c>
      <c r="R10" s="66" t="s">
        <v>59</v>
      </c>
      <c r="S10" s="61">
        <f>COUNTA(D10:O10)*130</f>
        <v>1300</v>
      </c>
    </row>
    <row r="11" spans="1:19" ht="18" customHeight="1">
      <c r="A11" s="10">
        <v>8</v>
      </c>
      <c r="B11" s="5" t="s">
        <v>37</v>
      </c>
      <c r="C11" s="5">
        <v>24</v>
      </c>
      <c r="D11" s="5">
        <v>12</v>
      </c>
      <c r="E11" s="5"/>
      <c r="F11" s="5">
        <v>15</v>
      </c>
      <c r="G11" s="5">
        <v>12</v>
      </c>
      <c r="H11" s="5">
        <v>10</v>
      </c>
      <c r="I11" s="5">
        <v>14</v>
      </c>
      <c r="J11" s="5">
        <v>12</v>
      </c>
      <c r="K11" s="5"/>
      <c r="L11" s="5">
        <v>6</v>
      </c>
      <c r="M11" s="5">
        <v>11</v>
      </c>
      <c r="N11" s="5">
        <v>15</v>
      </c>
      <c r="O11" s="5">
        <v>13</v>
      </c>
      <c r="P11" s="5"/>
      <c r="Q11" s="6" t="s">
        <v>38</v>
      </c>
      <c r="R11" s="65" t="s">
        <v>318</v>
      </c>
      <c r="S11" s="61">
        <f>COUNTA(D11:O11)*80</f>
        <v>800</v>
      </c>
    </row>
    <row r="12" spans="1:19" ht="18" customHeight="1">
      <c r="A12" s="10">
        <v>9</v>
      </c>
      <c r="B12" s="43" t="s">
        <v>39</v>
      </c>
      <c r="C12" s="33">
        <v>60</v>
      </c>
      <c r="D12" s="34">
        <v>12</v>
      </c>
      <c r="E12" s="34"/>
      <c r="F12" s="34">
        <v>22</v>
      </c>
      <c r="G12" s="34">
        <v>18</v>
      </c>
      <c r="H12" s="34">
        <v>17</v>
      </c>
      <c r="I12" s="45">
        <v>21</v>
      </c>
      <c r="J12" s="45">
        <v>19</v>
      </c>
      <c r="K12" s="34"/>
      <c r="L12" s="34">
        <v>20</v>
      </c>
      <c r="M12" s="34">
        <v>25</v>
      </c>
      <c r="N12" s="34">
        <v>22</v>
      </c>
      <c r="O12" s="34">
        <v>20</v>
      </c>
      <c r="P12" s="33"/>
      <c r="Q12" s="43" t="s">
        <v>40</v>
      </c>
      <c r="R12" s="66" t="s">
        <v>60</v>
      </c>
      <c r="S12" s="61">
        <f>COUNTA(D12:O12)*150</f>
        <v>1500</v>
      </c>
    </row>
    <row r="13" spans="1:19" ht="18" customHeight="1">
      <c r="A13" s="10">
        <v>10</v>
      </c>
      <c r="B13" s="3" t="s">
        <v>68</v>
      </c>
      <c r="C13" s="3">
        <v>24</v>
      </c>
      <c r="D13" s="3"/>
      <c r="E13" s="3"/>
      <c r="F13" s="3">
        <v>22</v>
      </c>
      <c r="G13" s="3"/>
      <c r="H13" s="3">
        <v>10</v>
      </c>
      <c r="I13" s="3">
        <v>21</v>
      </c>
      <c r="J13" s="3"/>
      <c r="K13" s="3"/>
      <c r="L13" s="3">
        <v>20</v>
      </c>
      <c r="M13" s="3"/>
      <c r="N13" s="3">
        <v>8</v>
      </c>
      <c r="O13" s="3"/>
      <c r="P13" s="3"/>
      <c r="Q13" s="3" t="s">
        <v>271</v>
      </c>
      <c r="R13" s="67" t="s">
        <v>314</v>
      </c>
      <c r="S13" s="61">
        <f>COUNTA(D13:O13)*120</f>
        <v>600</v>
      </c>
    </row>
    <row r="14" spans="1:19" ht="18" customHeight="1">
      <c r="A14" s="10">
        <v>11</v>
      </c>
      <c r="B14" s="43" t="s">
        <v>41</v>
      </c>
      <c r="C14" s="43">
        <v>50</v>
      </c>
      <c r="D14" s="43">
        <v>19</v>
      </c>
      <c r="E14" s="43"/>
      <c r="F14" s="43">
        <v>22</v>
      </c>
      <c r="G14" s="43">
        <v>19</v>
      </c>
      <c r="H14" s="43">
        <v>17</v>
      </c>
      <c r="I14" s="43">
        <v>21</v>
      </c>
      <c r="J14" s="43"/>
      <c r="K14" s="43"/>
      <c r="L14" s="43">
        <v>27</v>
      </c>
      <c r="M14" s="43">
        <v>25</v>
      </c>
      <c r="N14" s="43">
        <v>22</v>
      </c>
      <c r="O14" s="43">
        <v>20</v>
      </c>
      <c r="P14" s="43">
        <v>17</v>
      </c>
      <c r="Q14" s="46" t="s">
        <v>42</v>
      </c>
      <c r="R14" s="68" t="s">
        <v>3</v>
      </c>
      <c r="S14" s="61">
        <f>COUNTA(D14:O14)*200</f>
        <v>1800</v>
      </c>
    </row>
    <row r="15" spans="1:19" ht="18" customHeight="1">
      <c r="A15" s="10">
        <v>12</v>
      </c>
      <c r="B15" s="5" t="s">
        <v>43</v>
      </c>
      <c r="C15" s="7">
        <v>48</v>
      </c>
      <c r="D15" s="11">
        <v>19</v>
      </c>
      <c r="E15" s="11"/>
      <c r="F15" s="11">
        <v>22</v>
      </c>
      <c r="G15" s="11">
        <v>19</v>
      </c>
      <c r="H15" s="11">
        <v>24</v>
      </c>
      <c r="I15" s="11">
        <v>21</v>
      </c>
      <c r="J15" s="11">
        <v>19</v>
      </c>
      <c r="K15" s="11"/>
      <c r="L15" s="11">
        <v>20</v>
      </c>
      <c r="M15" s="11">
        <v>25</v>
      </c>
      <c r="N15" s="11">
        <v>22</v>
      </c>
      <c r="O15" s="11">
        <v>20</v>
      </c>
      <c r="P15" s="11"/>
      <c r="Q15" s="5" t="s">
        <v>44</v>
      </c>
      <c r="R15" s="67" t="s">
        <v>5</v>
      </c>
      <c r="S15" s="61">
        <f>COUNTA(D15:O15)*200</f>
        <v>2000</v>
      </c>
    </row>
    <row r="16" spans="1:19" ht="18" customHeight="1">
      <c r="A16" s="10">
        <v>13</v>
      </c>
      <c r="B16" s="43" t="s">
        <v>45</v>
      </c>
      <c r="C16" s="43">
        <v>24</v>
      </c>
      <c r="D16" s="43"/>
      <c r="E16" s="43"/>
      <c r="F16" s="33"/>
      <c r="G16" s="33">
        <v>19</v>
      </c>
      <c r="H16" s="33">
        <v>31</v>
      </c>
      <c r="I16" s="33"/>
      <c r="J16" s="33"/>
      <c r="K16" s="33"/>
      <c r="L16" s="33">
        <v>6</v>
      </c>
      <c r="M16" s="33">
        <v>25</v>
      </c>
      <c r="N16" s="33"/>
      <c r="O16" s="33">
        <v>6</v>
      </c>
      <c r="P16" s="33"/>
      <c r="Q16" s="46" t="s">
        <v>46</v>
      </c>
      <c r="R16" s="68" t="s">
        <v>6</v>
      </c>
      <c r="S16" s="61">
        <f>COUNTA(D16:O16)*90</f>
        <v>450</v>
      </c>
    </row>
    <row r="17" spans="1:19" ht="18" customHeight="1">
      <c r="A17" s="10">
        <v>14</v>
      </c>
      <c r="B17" s="5" t="s">
        <v>47</v>
      </c>
      <c r="C17" s="7">
        <v>25</v>
      </c>
      <c r="D17" s="32">
        <v>19</v>
      </c>
      <c r="E17" s="32"/>
      <c r="F17" s="32">
        <v>15</v>
      </c>
      <c r="G17" s="32">
        <v>26</v>
      </c>
      <c r="H17" s="32">
        <v>24</v>
      </c>
      <c r="I17" s="32">
        <v>21</v>
      </c>
      <c r="J17" s="32">
        <v>19</v>
      </c>
      <c r="K17" s="32"/>
      <c r="L17" s="32">
        <v>27</v>
      </c>
      <c r="M17" s="32">
        <v>25</v>
      </c>
      <c r="N17" s="32">
        <v>22</v>
      </c>
      <c r="O17" s="32">
        <v>20</v>
      </c>
      <c r="P17" s="7"/>
      <c r="Q17" s="5" t="s">
        <v>48</v>
      </c>
      <c r="R17" s="67" t="s">
        <v>221</v>
      </c>
      <c r="S17" s="61">
        <f>COUNTA(D17:O17)*70</f>
        <v>700</v>
      </c>
    </row>
    <row r="18" spans="1:19" ht="18" customHeight="1">
      <c r="A18" s="10">
        <v>15</v>
      </c>
      <c r="B18" s="43" t="s">
        <v>49</v>
      </c>
      <c r="C18" s="43">
        <v>68</v>
      </c>
      <c r="D18" s="44">
        <v>12</v>
      </c>
      <c r="E18" s="44"/>
      <c r="F18" s="34">
        <v>22</v>
      </c>
      <c r="G18" s="34">
        <v>11</v>
      </c>
      <c r="H18" s="34"/>
      <c r="I18" s="34">
        <v>13</v>
      </c>
      <c r="J18" s="34">
        <v>12</v>
      </c>
      <c r="K18" s="34"/>
      <c r="L18" s="34">
        <v>13</v>
      </c>
      <c r="M18" s="34">
        <v>10</v>
      </c>
      <c r="N18" s="34"/>
      <c r="O18" s="34">
        <v>12</v>
      </c>
      <c r="P18" s="34">
        <v>16</v>
      </c>
      <c r="Q18" s="46" t="s">
        <v>50</v>
      </c>
      <c r="R18" s="68" t="s">
        <v>7</v>
      </c>
      <c r="S18" s="61">
        <f>COUNTA(D18:O18)*130</f>
        <v>1040</v>
      </c>
    </row>
    <row r="19" spans="1:19" ht="18" customHeight="1">
      <c r="A19" s="10">
        <v>16</v>
      </c>
      <c r="B19" s="5" t="s">
        <v>51</v>
      </c>
      <c r="C19" s="5">
        <v>25</v>
      </c>
      <c r="D19" s="5">
        <v>19</v>
      </c>
      <c r="E19" s="5"/>
      <c r="F19" s="5">
        <v>22</v>
      </c>
      <c r="G19" s="5"/>
      <c r="H19" s="5">
        <v>17</v>
      </c>
      <c r="I19" s="5"/>
      <c r="J19" s="5">
        <v>19</v>
      </c>
      <c r="K19" s="5"/>
      <c r="L19" s="5">
        <v>20</v>
      </c>
      <c r="M19" s="5"/>
      <c r="N19" s="5">
        <v>15</v>
      </c>
      <c r="O19" s="5"/>
      <c r="P19" s="5"/>
      <c r="Q19" s="5" t="s">
        <v>104</v>
      </c>
      <c r="R19" s="67" t="s">
        <v>61</v>
      </c>
      <c r="S19" s="61">
        <f>COUNTA(D19:O19)*75</f>
        <v>450</v>
      </c>
    </row>
    <row r="20" spans="1:19" ht="18" customHeight="1">
      <c r="A20" s="10">
        <v>17</v>
      </c>
      <c r="B20" s="43" t="s">
        <v>52</v>
      </c>
      <c r="C20" s="43">
        <v>18</v>
      </c>
      <c r="D20" s="44">
        <v>12</v>
      </c>
      <c r="E20" s="44"/>
      <c r="F20" s="34">
        <v>15</v>
      </c>
      <c r="G20" s="34"/>
      <c r="H20" s="34">
        <v>17</v>
      </c>
      <c r="I20" s="34">
        <v>13</v>
      </c>
      <c r="J20" s="34"/>
      <c r="K20" s="34"/>
      <c r="L20" s="34">
        <v>19</v>
      </c>
      <c r="M20" s="34"/>
      <c r="N20" s="34">
        <v>22</v>
      </c>
      <c r="O20" s="34"/>
      <c r="P20" s="33"/>
      <c r="Q20" s="46" t="s">
        <v>53</v>
      </c>
      <c r="R20" s="66" t="s">
        <v>9</v>
      </c>
      <c r="S20" s="61">
        <f>COUNTA(D20:O20)*90</f>
        <v>540</v>
      </c>
    </row>
    <row r="21" spans="1:19" ht="18" customHeight="1">
      <c r="A21" s="10">
        <v>18</v>
      </c>
      <c r="B21" s="5" t="s">
        <v>54</v>
      </c>
      <c r="C21" s="5">
        <v>28</v>
      </c>
      <c r="D21" s="29">
        <v>12</v>
      </c>
      <c r="E21" s="29"/>
      <c r="F21" s="29"/>
      <c r="G21" s="29">
        <v>12</v>
      </c>
      <c r="H21" s="29"/>
      <c r="I21" s="29"/>
      <c r="J21" s="29"/>
      <c r="K21" s="29"/>
      <c r="L21" s="29">
        <v>13</v>
      </c>
      <c r="M21" s="29"/>
      <c r="N21" s="29">
        <v>15</v>
      </c>
      <c r="O21" s="29"/>
      <c r="P21" s="29"/>
      <c r="Q21" s="31" t="s">
        <v>252</v>
      </c>
      <c r="R21" s="69" t="s">
        <v>253</v>
      </c>
      <c r="S21" s="61">
        <f>COUNTA(D21:O21)*80</f>
        <v>320</v>
      </c>
    </row>
    <row r="22" spans="1:19" ht="18" customHeight="1">
      <c r="A22" s="10">
        <v>19</v>
      </c>
      <c r="B22" s="43" t="s">
        <v>69</v>
      </c>
      <c r="C22" s="51">
        <v>24</v>
      </c>
      <c r="D22" s="51">
        <v>11</v>
      </c>
      <c r="E22" s="51"/>
      <c r="F22" s="51">
        <v>7</v>
      </c>
      <c r="G22" s="51">
        <v>11</v>
      </c>
      <c r="H22" s="51">
        <v>9</v>
      </c>
      <c r="I22" s="51">
        <v>6</v>
      </c>
      <c r="J22" s="51">
        <v>4</v>
      </c>
      <c r="K22" s="51"/>
      <c r="L22" s="51">
        <v>5</v>
      </c>
      <c r="M22" s="51">
        <v>10</v>
      </c>
      <c r="N22" s="51">
        <v>7</v>
      </c>
      <c r="O22" s="51"/>
      <c r="P22" s="51"/>
      <c r="Q22" s="51" t="s">
        <v>70</v>
      </c>
      <c r="R22" s="66" t="s">
        <v>71</v>
      </c>
      <c r="S22" s="61">
        <f>COUNTA(D22:O22)*70</f>
        <v>630</v>
      </c>
    </row>
    <row r="23" spans="1:19" ht="18" customHeight="1">
      <c r="A23" s="10">
        <v>20</v>
      </c>
      <c r="B23" s="5" t="s">
        <v>55</v>
      </c>
      <c r="C23" s="5">
        <v>20</v>
      </c>
      <c r="D23" s="3"/>
      <c r="E23" s="3"/>
      <c r="F23" s="11"/>
      <c r="G23" s="11"/>
      <c r="H23" s="11"/>
      <c r="I23" s="11"/>
      <c r="J23" s="11"/>
      <c r="K23" s="11"/>
      <c r="L23" s="11"/>
      <c r="M23" s="11"/>
      <c r="N23" s="11"/>
      <c r="O23" s="11"/>
      <c r="P23" s="11"/>
      <c r="Q23" s="6" t="s">
        <v>56</v>
      </c>
      <c r="R23" s="65" t="s">
        <v>8</v>
      </c>
      <c r="S23" s="61">
        <f>COUNTA(D23:O23)*300</f>
        <v>0</v>
      </c>
    </row>
    <row r="24" spans="1:19" ht="18" customHeight="1">
      <c r="A24" s="10">
        <v>21</v>
      </c>
      <c r="B24" s="43" t="s">
        <v>57</v>
      </c>
      <c r="C24" s="43">
        <v>36</v>
      </c>
      <c r="D24" s="43">
        <v>12</v>
      </c>
      <c r="E24" s="43"/>
      <c r="F24" s="43">
        <v>22</v>
      </c>
      <c r="G24" s="43"/>
      <c r="H24" s="43">
        <v>17</v>
      </c>
      <c r="I24" s="43"/>
      <c r="J24" s="43">
        <v>12</v>
      </c>
      <c r="K24" s="43"/>
      <c r="L24" s="43">
        <v>20</v>
      </c>
      <c r="M24" s="43">
        <v>18</v>
      </c>
      <c r="N24" s="43">
        <v>22</v>
      </c>
      <c r="O24" s="43">
        <v>20</v>
      </c>
      <c r="P24" s="43">
        <v>10</v>
      </c>
      <c r="Q24" s="43" t="s">
        <v>58</v>
      </c>
      <c r="R24" s="66" t="s">
        <v>62</v>
      </c>
      <c r="S24" s="61">
        <f>COUNTA(D24:O24)*120</f>
        <v>960</v>
      </c>
    </row>
    <row r="25" spans="1:19" ht="18" customHeight="1">
      <c r="A25" s="10">
        <v>22</v>
      </c>
      <c r="B25" s="53" t="s">
        <v>235</v>
      </c>
      <c r="C25" s="53">
        <v>24</v>
      </c>
      <c r="D25" s="53">
        <v>19</v>
      </c>
      <c r="E25" s="53"/>
      <c r="F25" s="54">
        <v>22</v>
      </c>
      <c r="G25" s="54">
        <v>19</v>
      </c>
      <c r="H25" s="54"/>
      <c r="I25" s="54">
        <v>21</v>
      </c>
      <c r="J25" s="54"/>
      <c r="K25" s="54"/>
      <c r="L25" s="54">
        <v>20</v>
      </c>
      <c r="M25" s="54">
        <v>25</v>
      </c>
      <c r="N25" s="54">
        <v>22</v>
      </c>
      <c r="O25" s="54">
        <v>20</v>
      </c>
      <c r="P25" s="54">
        <v>10</v>
      </c>
      <c r="Q25" s="55" t="s">
        <v>67</v>
      </c>
      <c r="R25" s="70" t="s">
        <v>307</v>
      </c>
      <c r="S25" s="61">
        <f>COUNTA(D25:O25)*120</f>
        <v>960</v>
      </c>
    </row>
    <row r="26" spans="1:20" ht="18" customHeight="1">
      <c r="A26" s="10">
        <v>23</v>
      </c>
      <c r="B26" s="43" t="s">
        <v>272</v>
      </c>
      <c r="C26" s="143">
        <v>48</v>
      </c>
      <c r="D26" s="45"/>
      <c r="E26" s="45"/>
      <c r="F26" s="45">
        <v>22</v>
      </c>
      <c r="G26" s="45"/>
      <c r="H26" s="45"/>
      <c r="I26" s="45"/>
      <c r="J26" s="45">
        <v>4</v>
      </c>
      <c r="K26" s="45"/>
      <c r="L26" s="45"/>
      <c r="M26" s="45">
        <v>22</v>
      </c>
      <c r="N26" s="45">
        <v>26</v>
      </c>
      <c r="O26" s="45">
        <v>24</v>
      </c>
      <c r="P26" s="34"/>
      <c r="Q26" s="34" t="s">
        <v>323</v>
      </c>
      <c r="R26" s="45" t="s">
        <v>324</v>
      </c>
      <c r="S26" s="61">
        <f>COUNTA(D26:O26)*150</f>
        <v>750</v>
      </c>
      <c r="T26" s="81"/>
    </row>
    <row r="27" spans="2:19" ht="14.25">
      <c r="B27" s="86" t="s">
        <v>275</v>
      </c>
      <c r="C27" s="87"/>
      <c r="D27" s="62">
        <f>COUNTA(D4:D26)</f>
        <v>17</v>
      </c>
      <c r="E27" s="62">
        <f aca="true" t="shared" si="0" ref="E27:P27">COUNTA(E4:E26)</f>
        <v>0</v>
      </c>
      <c r="F27" s="62">
        <f t="shared" si="0"/>
        <v>18</v>
      </c>
      <c r="G27" s="62">
        <f t="shared" si="0"/>
        <v>17</v>
      </c>
      <c r="H27" s="62">
        <f t="shared" si="0"/>
        <v>17</v>
      </c>
      <c r="I27" s="62">
        <f t="shared" si="0"/>
        <v>16</v>
      </c>
      <c r="J27" s="62">
        <f t="shared" si="0"/>
        <v>15</v>
      </c>
      <c r="K27" s="62">
        <f t="shared" si="0"/>
        <v>0</v>
      </c>
      <c r="L27" s="62">
        <f t="shared" si="0"/>
        <v>19</v>
      </c>
      <c r="M27" s="62">
        <f t="shared" si="0"/>
        <v>18</v>
      </c>
      <c r="N27" s="62">
        <f t="shared" si="0"/>
        <v>19</v>
      </c>
      <c r="O27" s="62">
        <f t="shared" si="0"/>
        <v>17</v>
      </c>
      <c r="P27" s="62">
        <f t="shared" si="0"/>
        <v>4</v>
      </c>
      <c r="R27" s="4" t="s">
        <v>240</v>
      </c>
      <c r="S27" s="71">
        <f>SUM(S4:S26)</f>
        <v>25340</v>
      </c>
    </row>
    <row r="30" spans="1:6" ht="14.25">
      <c r="A30" s="85" t="s">
        <v>339</v>
      </c>
      <c r="B30" s="85"/>
      <c r="C30" s="85"/>
      <c r="D30" s="85"/>
      <c r="E30" s="85"/>
      <c r="F30" s="85"/>
    </row>
    <row r="31" spans="1:19" ht="14.25">
      <c r="A31" s="82"/>
      <c r="B31" s="82"/>
      <c r="C31" s="82"/>
      <c r="D31" s="82"/>
      <c r="E31" s="82"/>
      <c r="F31" s="82"/>
      <c r="G31" s="82"/>
      <c r="H31" s="82"/>
      <c r="I31" s="82"/>
      <c r="J31" s="82"/>
      <c r="K31" s="82"/>
      <c r="L31" s="82"/>
      <c r="M31" s="82"/>
      <c r="N31" s="82"/>
      <c r="O31" s="82"/>
      <c r="P31" s="82"/>
      <c r="Q31" s="82"/>
      <c r="R31" s="82"/>
      <c r="S31" s="82"/>
    </row>
  </sheetData>
  <sheetProtection/>
  <mergeCells count="9">
    <mergeCell ref="A30:F30"/>
    <mergeCell ref="B27:C27"/>
    <mergeCell ref="S2:S3"/>
    <mergeCell ref="A1:R1"/>
    <mergeCell ref="A2:A3"/>
    <mergeCell ref="B2:B3"/>
    <mergeCell ref="C2:C3"/>
    <mergeCell ref="Q2:R2"/>
    <mergeCell ref="D2:P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31"/>
  <sheetViews>
    <sheetView zoomScalePageLayoutView="0" workbookViewId="0" topLeftCell="A1">
      <selection activeCell="G38" sqref="G38"/>
    </sheetView>
  </sheetViews>
  <sheetFormatPr defaultColWidth="9.00390625" defaultRowHeight="14.25"/>
  <cols>
    <col min="1" max="1" width="4.75390625" style="0" customWidth="1"/>
    <col min="2" max="2" width="23.75390625" style="0" customWidth="1"/>
    <col min="3" max="3" width="5.625" style="0" customWidth="1"/>
    <col min="4" max="15" width="5.125" style="0" customWidth="1"/>
    <col min="16" max="16" width="11.75390625" style="0" customWidth="1"/>
    <col min="17" max="17" width="14.625" style="0" customWidth="1"/>
    <col min="18" max="18" width="26.25390625" style="0" customWidth="1"/>
    <col min="19" max="19" width="9.75390625" style="0" customWidth="1"/>
  </cols>
  <sheetData>
    <row r="1" spans="1:18" ht="39.75" customHeight="1">
      <c r="A1" s="104" t="s">
        <v>251</v>
      </c>
      <c r="B1" s="104"/>
      <c r="C1" s="104"/>
      <c r="D1" s="104"/>
      <c r="E1" s="104"/>
      <c r="F1" s="104"/>
      <c r="G1" s="104"/>
      <c r="H1" s="104"/>
      <c r="I1" s="104"/>
      <c r="J1" s="104"/>
      <c r="K1" s="104"/>
      <c r="L1" s="104"/>
      <c r="M1" s="104"/>
      <c r="N1" s="104"/>
      <c r="O1" s="104"/>
      <c r="P1" s="104"/>
      <c r="Q1" s="104"/>
      <c r="R1" s="104"/>
    </row>
    <row r="2" spans="1:19" ht="14.25">
      <c r="A2" s="105" t="s">
        <v>64</v>
      </c>
      <c r="B2" s="106" t="s">
        <v>65</v>
      </c>
      <c r="C2" s="107" t="s">
        <v>72</v>
      </c>
      <c r="D2" s="100" t="s">
        <v>304</v>
      </c>
      <c r="E2" s="101"/>
      <c r="F2" s="101"/>
      <c r="G2" s="101"/>
      <c r="H2" s="101"/>
      <c r="I2" s="101"/>
      <c r="J2" s="101"/>
      <c r="K2" s="101"/>
      <c r="L2" s="101"/>
      <c r="M2" s="101"/>
      <c r="N2" s="101"/>
      <c r="O2" s="101"/>
      <c r="P2" s="102"/>
      <c r="Q2" s="108" t="s">
        <v>22</v>
      </c>
      <c r="R2" s="108"/>
      <c r="S2" s="103" t="s">
        <v>303</v>
      </c>
    </row>
    <row r="3" spans="1:19" ht="24" customHeight="1">
      <c r="A3" s="105"/>
      <c r="B3" s="106"/>
      <c r="C3" s="107"/>
      <c r="D3" s="9" t="s">
        <v>10</v>
      </c>
      <c r="E3" s="9" t="s">
        <v>11</v>
      </c>
      <c r="F3" s="9" t="s">
        <v>12</v>
      </c>
      <c r="G3" s="9" t="s">
        <v>13</v>
      </c>
      <c r="H3" s="9" t="s">
        <v>14</v>
      </c>
      <c r="I3" s="9" t="s">
        <v>15</v>
      </c>
      <c r="J3" s="9" t="s">
        <v>16</v>
      </c>
      <c r="K3" s="9" t="s">
        <v>17</v>
      </c>
      <c r="L3" s="9" t="s">
        <v>18</v>
      </c>
      <c r="M3" s="9" t="s">
        <v>19</v>
      </c>
      <c r="N3" s="9" t="s">
        <v>20</v>
      </c>
      <c r="O3" s="9" t="s">
        <v>21</v>
      </c>
      <c r="P3" s="30">
        <v>42736</v>
      </c>
      <c r="Q3" s="4" t="s">
        <v>0</v>
      </c>
      <c r="R3" s="4" t="s">
        <v>1</v>
      </c>
      <c r="S3" s="103"/>
    </row>
    <row r="4" spans="1:19" ht="18" customHeight="1">
      <c r="A4" s="10">
        <v>1</v>
      </c>
      <c r="B4" s="34" t="s">
        <v>23</v>
      </c>
      <c r="C4" s="34">
        <v>4</v>
      </c>
      <c r="D4" s="34">
        <v>19</v>
      </c>
      <c r="E4" s="34"/>
      <c r="F4" s="34">
        <v>22</v>
      </c>
      <c r="G4" s="34"/>
      <c r="H4" s="35">
        <v>24</v>
      </c>
      <c r="I4" s="35">
        <v>21</v>
      </c>
      <c r="J4" s="36"/>
      <c r="K4" s="35"/>
      <c r="L4" s="35">
        <v>20</v>
      </c>
      <c r="M4" s="35">
        <v>25</v>
      </c>
      <c r="N4" s="35"/>
      <c r="O4" s="35">
        <v>20</v>
      </c>
      <c r="P4" s="35"/>
      <c r="Q4" s="33" t="s">
        <v>244</v>
      </c>
      <c r="R4" s="34" t="s">
        <v>245</v>
      </c>
      <c r="S4" s="61">
        <f>COUNTA(D4:O4)*C4*60</f>
        <v>1680</v>
      </c>
    </row>
    <row r="5" spans="1:19" ht="18" customHeight="1">
      <c r="A5" s="10">
        <v>2</v>
      </c>
      <c r="B5" s="5" t="s">
        <v>24</v>
      </c>
      <c r="C5" s="5">
        <v>2</v>
      </c>
      <c r="D5" s="5">
        <v>26</v>
      </c>
      <c r="E5" s="5"/>
      <c r="F5" s="5"/>
      <c r="G5" s="5">
        <v>26</v>
      </c>
      <c r="H5" s="5"/>
      <c r="I5" s="5"/>
      <c r="J5" s="5">
        <v>26</v>
      </c>
      <c r="K5" s="5"/>
      <c r="L5" s="5"/>
      <c r="M5" s="5"/>
      <c r="N5" s="5">
        <v>22</v>
      </c>
      <c r="O5" s="5"/>
      <c r="P5" s="5"/>
      <c r="Q5" s="6" t="s">
        <v>26</v>
      </c>
      <c r="R5" s="8" t="s">
        <v>63</v>
      </c>
      <c r="S5" s="61">
        <f aca="true" t="shared" si="0" ref="S5:S26">COUNTA(D5:O5)*C5*60</f>
        <v>480</v>
      </c>
    </row>
    <row r="6" spans="1:19" ht="18" customHeight="1">
      <c r="A6" s="10">
        <v>3</v>
      </c>
      <c r="B6" s="43" t="s">
        <v>27</v>
      </c>
      <c r="C6" s="33">
        <v>2</v>
      </c>
      <c r="D6" s="33"/>
      <c r="E6" s="33"/>
      <c r="F6" s="33">
        <v>22</v>
      </c>
      <c r="G6" s="33"/>
      <c r="H6" s="33"/>
      <c r="I6" s="33">
        <v>21</v>
      </c>
      <c r="J6" s="33"/>
      <c r="K6" s="33"/>
      <c r="L6" s="33">
        <v>20</v>
      </c>
      <c r="M6" s="33"/>
      <c r="N6" s="33"/>
      <c r="O6" s="33">
        <v>20</v>
      </c>
      <c r="P6" s="33"/>
      <c r="Q6" s="43" t="s">
        <v>28</v>
      </c>
      <c r="R6" s="44" t="s">
        <v>284</v>
      </c>
      <c r="S6" s="61">
        <f t="shared" si="0"/>
        <v>480</v>
      </c>
    </row>
    <row r="7" spans="1:19" ht="18" customHeight="1">
      <c r="A7" s="10">
        <v>4</v>
      </c>
      <c r="B7" s="5" t="s">
        <v>29</v>
      </c>
      <c r="C7" s="5">
        <v>1</v>
      </c>
      <c r="D7" s="5"/>
      <c r="E7" s="5"/>
      <c r="F7" s="7"/>
      <c r="G7" s="7">
        <v>19</v>
      </c>
      <c r="H7" s="7"/>
      <c r="I7" s="7"/>
      <c r="J7" s="7"/>
      <c r="K7" s="7"/>
      <c r="L7" s="7"/>
      <c r="M7" s="7">
        <v>18</v>
      </c>
      <c r="N7" s="7"/>
      <c r="O7" s="7"/>
      <c r="P7" s="7"/>
      <c r="Q7" s="6" t="s">
        <v>30</v>
      </c>
      <c r="R7" s="8" t="s">
        <v>305</v>
      </c>
      <c r="S7" s="61">
        <f t="shared" si="0"/>
        <v>120</v>
      </c>
    </row>
    <row r="8" spans="1:19" ht="18" customHeight="1">
      <c r="A8" s="10">
        <v>5</v>
      </c>
      <c r="B8" s="43" t="s">
        <v>31</v>
      </c>
      <c r="C8" s="33">
        <v>2</v>
      </c>
      <c r="D8" s="34"/>
      <c r="E8" s="34"/>
      <c r="F8" s="34">
        <v>22</v>
      </c>
      <c r="G8" s="34"/>
      <c r="H8" s="34"/>
      <c r="I8" s="34">
        <v>21</v>
      </c>
      <c r="J8" s="34"/>
      <c r="K8" s="34"/>
      <c r="L8" s="34">
        <v>20</v>
      </c>
      <c r="M8" s="34"/>
      <c r="N8" s="34"/>
      <c r="O8" s="34">
        <v>20</v>
      </c>
      <c r="P8" s="34"/>
      <c r="Q8" s="43" t="s">
        <v>32</v>
      </c>
      <c r="R8" s="44" t="s">
        <v>334</v>
      </c>
      <c r="S8" s="61">
        <f t="shared" si="0"/>
        <v>480</v>
      </c>
    </row>
    <row r="9" spans="1:19" ht="18" customHeight="1">
      <c r="A9" s="10">
        <v>6</v>
      </c>
      <c r="B9" s="5" t="s">
        <v>33</v>
      </c>
      <c r="C9" s="5">
        <v>2</v>
      </c>
      <c r="D9" s="5">
        <v>12</v>
      </c>
      <c r="E9" s="5"/>
      <c r="F9" s="7"/>
      <c r="G9" s="7">
        <v>12</v>
      </c>
      <c r="H9" s="7"/>
      <c r="I9" s="7">
        <v>28</v>
      </c>
      <c r="J9" s="7"/>
      <c r="K9" s="7"/>
      <c r="L9" s="7"/>
      <c r="M9" s="7">
        <v>25</v>
      </c>
      <c r="N9" s="7"/>
      <c r="O9" s="7">
        <v>27</v>
      </c>
      <c r="P9" s="7"/>
      <c r="Q9" s="6" t="s">
        <v>34</v>
      </c>
      <c r="R9" s="8" t="s">
        <v>285</v>
      </c>
      <c r="S9" s="61">
        <f t="shared" si="0"/>
        <v>600</v>
      </c>
    </row>
    <row r="10" spans="1:19" ht="18" customHeight="1">
      <c r="A10" s="10">
        <v>7</v>
      </c>
      <c r="B10" s="43" t="s">
        <v>35</v>
      </c>
      <c r="C10" s="33">
        <v>1</v>
      </c>
      <c r="D10" s="34"/>
      <c r="E10" s="34"/>
      <c r="F10" s="34"/>
      <c r="G10" s="34"/>
      <c r="H10" s="34">
        <v>24</v>
      </c>
      <c r="I10" s="34"/>
      <c r="J10" s="34">
        <v>26</v>
      </c>
      <c r="K10" s="34"/>
      <c r="L10" s="34">
        <v>27</v>
      </c>
      <c r="M10" s="34"/>
      <c r="N10" s="34">
        <v>22</v>
      </c>
      <c r="O10" s="34"/>
      <c r="P10" s="33"/>
      <c r="Q10" s="43" t="s">
        <v>287</v>
      </c>
      <c r="R10" s="44" t="s">
        <v>288</v>
      </c>
      <c r="S10" s="61">
        <f t="shared" si="0"/>
        <v>240</v>
      </c>
    </row>
    <row r="11" spans="1:19" ht="18" customHeight="1">
      <c r="A11" s="10">
        <v>8</v>
      </c>
      <c r="B11" s="5" t="s">
        <v>37</v>
      </c>
      <c r="C11" s="5">
        <v>1</v>
      </c>
      <c r="D11" s="5"/>
      <c r="E11" s="5"/>
      <c r="F11" s="5"/>
      <c r="G11" s="5">
        <v>12</v>
      </c>
      <c r="H11" s="5"/>
      <c r="I11" s="5"/>
      <c r="J11" s="5"/>
      <c r="K11" s="5"/>
      <c r="L11" s="5"/>
      <c r="M11" s="5"/>
      <c r="N11" s="5">
        <v>15</v>
      </c>
      <c r="O11" s="5"/>
      <c r="P11" s="5"/>
      <c r="Q11" s="6" t="s">
        <v>38</v>
      </c>
      <c r="R11" s="8" t="s">
        <v>319</v>
      </c>
      <c r="S11" s="61">
        <f t="shared" si="0"/>
        <v>120</v>
      </c>
    </row>
    <row r="12" spans="1:19" ht="18" customHeight="1">
      <c r="A12" s="10">
        <v>9</v>
      </c>
      <c r="B12" s="43" t="s">
        <v>39</v>
      </c>
      <c r="C12" s="33">
        <v>2</v>
      </c>
      <c r="D12" s="34"/>
      <c r="E12" s="34"/>
      <c r="F12" s="34"/>
      <c r="G12" s="34">
        <v>19</v>
      </c>
      <c r="H12" s="34"/>
      <c r="I12" s="45">
        <v>21</v>
      </c>
      <c r="J12" s="34"/>
      <c r="K12" s="34"/>
      <c r="L12" s="34">
        <v>20</v>
      </c>
      <c r="M12" s="34"/>
      <c r="N12" s="34"/>
      <c r="O12" s="34">
        <v>20</v>
      </c>
      <c r="P12" s="33"/>
      <c r="Q12" s="43" t="s">
        <v>40</v>
      </c>
      <c r="R12" s="44" t="s">
        <v>60</v>
      </c>
      <c r="S12" s="61">
        <f t="shared" si="0"/>
        <v>480</v>
      </c>
    </row>
    <row r="13" spans="1:19" ht="18" customHeight="1">
      <c r="A13" s="10">
        <v>10</v>
      </c>
      <c r="B13" s="3" t="s">
        <v>68</v>
      </c>
      <c r="C13" s="3">
        <v>1</v>
      </c>
      <c r="D13" s="3"/>
      <c r="E13" s="3"/>
      <c r="F13" s="3"/>
      <c r="G13" s="3"/>
      <c r="H13" s="3">
        <v>10</v>
      </c>
      <c r="I13" s="3"/>
      <c r="J13" s="3"/>
      <c r="K13" s="3"/>
      <c r="L13" s="3"/>
      <c r="M13" s="3"/>
      <c r="N13" s="3">
        <v>8</v>
      </c>
      <c r="O13" s="3"/>
      <c r="P13" s="3"/>
      <c r="Q13" s="3" t="s">
        <v>270</v>
      </c>
      <c r="R13" s="3" t="s">
        <v>315</v>
      </c>
      <c r="S13" s="61">
        <f t="shared" si="0"/>
        <v>120</v>
      </c>
    </row>
    <row r="14" spans="1:19" ht="18" customHeight="1">
      <c r="A14" s="10">
        <v>11</v>
      </c>
      <c r="B14" s="43" t="s">
        <v>41</v>
      </c>
      <c r="C14" s="43">
        <v>2</v>
      </c>
      <c r="D14" s="43"/>
      <c r="E14" s="43"/>
      <c r="F14" s="43">
        <v>22</v>
      </c>
      <c r="G14" s="43"/>
      <c r="H14" s="43"/>
      <c r="I14" s="43">
        <v>21</v>
      </c>
      <c r="J14" s="43"/>
      <c r="K14" s="43"/>
      <c r="L14" s="43"/>
      <c r="M14" s="43">
        <v>25</v>
      </c>
      <c r="N14" s="43"/>
      <c r="O14" s="43">
        <v>20</v>
      </c>
      <c r="P14" s="43"/>
      <c r="Q14" s="46" t="s">
        <v>42</v>
      </c>
      <c r="R14" s="47" t="s">
        <v>3</v>
      </c>
      <c r="S14" s="61">
        <f t="shared" si="0"/>
        <v>480</v>
      </c>
    </row>
    <row r="15" spans="1:19" ht="18" customHeight="1">
      <c r="A15" s="10">
        <v>12</v>
      </c>
      <c r="B15" s="5" t="s">
        <v>43</v>
      </c>
      <c r="C15" s="7">
        <v>1</v>
      </c>
      <c r="D15" s="11"/>
      <c r="E15" s="11"/>
      <c r="F15" s="11"/>
      <c r="G15" s="11"/>
      <c r="H15" s="11">
        <v>24</v>
      </c>
      <c r="I15" s="11"/>
      <c r="J15" s="11">
        <v>19</v>
      </c>
      <c r="K15" s="11"/>
      <c r="L15" s="11">
        <v>20</v>
      </c>
      <c r="M15" s="11"/>
      <c r="N15" s="11">
        <v>22</v>
      </c>
      <c r="O15" s="11"/>
      <c r="P15" s="11"/>
      <c r="Q15" s="5" t="s">
        <v>44</v>
      </c>
      <c r="R15" s="3" t="s">
        <v>5</v>
      </c>
      <c r="S15" s="61">
        <f t="shared" si="0"/>
        <v>240</v>
      </c>
    </row>
    <row r="16" spans="1:19" ht="18" customHeight="1">
      <c r="A16" s="10">
        <v>13</v>
      </c>
      <c r="B16" s="43" t="s">
        <v>45</v>
      </c>
      <c r="C16" s="43">
        <v>1</v>
      </c>
      <c r="D16" s="43"/>
      <c r="E16" s="43"/>
      <c r="F16" s="33"/>
      <c r="G16" s="33"/>
      <c r="H16" s="33"/>
      <c r="I16" s="33"/>
      <c r="J16" s="33"/>
      <c r="K16" s="33"/>
      <c r="L16" s="33"/>
      <c r="M16" s="33">
        <v>25</v>
      </c>
      <c r="N16" s="33"/>
      <c r="O16" s="33"/>
      <c r="P16" s="33"/>
      <c r="Q16" s="46" t="s">
        <v>46</v>
      </c>
      <c r="R16" s="47" t="s">
        <v>6</v>
      </c>
      <c r="S16" s="61">
        <f t="shared" si="0"/>
        <v>60</v>
      </c>
    </row>
    <row r="17" spans="1:19" ht="18" customHeight="1">
      <c r="A17" s="10">
        <v>14</v>
      </c>
      <c r="B17" s="5" t="s">
        <v>47</v>
      </c>
      <c r="C17" s="7">
        <v>1</v>
      </c>
      <c r="D17" s="32"/>
      <c r="E17" s="32"/>
      <c r="F17" s="32">
        <v>15</v>
      </c>
      <c r="G17" s="32"/>
      <c r="H17" s="32"/>
      <c r="I17" s="32">
        <v>21</v>
      </c>
      <c r="J17" s="32"/>
      <c r="K17" s="32"/>
      <c r="L17" s="32">
        <v>27</v>
      </c>
      <c r="M17" s="32"/>
      <c r="N17" s="32"/>
      <c r="O17" s="32">
        <v>20</v>
      </c>
      <c r="P17" s="7"/>
      <c r="Q17" s="5" t="s">
        <v>48</v>
      </c>
      <c r="R17" s="3" t="s">
        <v>289</v>
      </c>
      <c r="S17" s="61">
        <f t="shared" si="0"/>
        <v>240</v>
      </c>
    </row>
    <row r="18" spans="1:19" ht="18" customHeight="1">
      <c r="A18" s="10">
        <v>15</v>
      </c>
      <c r="B18" s="43" t="s">
        <v>49</v>
      </c>
      <c r="C18" s="43">
        <v>1</v>
      </c>
      <c r="D18" s="44"/>
      <c r="E18" s="44"/>
      <c r="F18" s="34"/>
      <c r="G18" s="34">
        <v>12</v>
      </c>
      <c r="H18" s="34"/>
      <c r="I18" s="34">
        <v>14</v>
      </c>
      <c r="J18" s="34"/>
      <c r="K18" s="34"/>
      <c r="L18" s="34"/>
      <c r="M18" s="34">
        <v>11</v>
      </c>
      <c r="N18" s="34"/>
      <c r="O18" s="34">
        <v>13</v>
      </c>
      <c r="P18" s="34"/>
      <c r="Q18" s="46" t="s">
        <v>50</v>
      </c>
      <c r="R18" s="47" t="s">
        <v>283</v>
      </c>
      <c r="S18" s="61">
        <f t="shared" si="0"/>
        <v>240</v>
      </c>
    </row>
    <row r="19" spans="1:19" ht="18" customHeight="1">
      <c r="A19" s="10">
        <v>16</v>
      </c>
      <c r="B19" s="5" t="s">
        <v>51</v>
      </c>
      <c r="C19" s="5">
        <v>1</v>
      </c>
      <c r="D19" s="5"/>
      <c r="E19" s="5"/>
      <c r="F19" s="5">
        <v>22</v>
      </c>
      <c r="G19" s="5"/>
      <c r="H19" s="5"/>
      <c r="I19" s="5"/>
      <c r="J19" s="5">
        <v>19</v>
      </c>
      <c r="K19" s="5"/>
      <c r="L19" s="5"/>
      <c r="M19" s="5"/>
      <c r="N19" s="5">
        <v>15</v>
      </c>
      <c r="O19" s="5"/>
      <c r="P19" s="5"/>
      <c r="Q19" s="5" t="s">
        <v>105</v>
      </c>
      <c r="R19" s="3" t="s">
        <v>61</v>
      </c>
      <c r="S19" s="61">
        <f t="shared" si="0"/>
        <v>180</v>
      </c>
    </row>
    <row r="20" spans="1:19" ht="18" customHeight="1">
      <c r="A20" s="10">
        <v>17</v>
      </c>
      <c r="B20" s="43" t="s">
        <v>52</v>
      </c>
      <c r="C20" s="43">
        <v>1</v>
      </c>
      <c r="D20" s="44"/>
      <c r="E20" s="44"/>
      <c r="F20" s="34"/>
      <c r="G20" s="34"/>
      <c r="H20" s="34"/>
      <c r="I20" s="34">
        <v>14</v>
      </c>
      <c r="J20" s="34"/>
      <c r="K20" s="34"/>
      <c r="L20" s="34">
        <v>20</v>
      </c>
      <c r="M20" s="34"/>
      <c r="N20" s="34"/>
      <c r="O20" s="34"/>
      <c r="P20" s="33"/>
      <c r="Q20" s="46" t="s">
        <v>53</v>
      </c>
      <c r="R20" s="44" t="s">
        <v>286</v>
      </c>
      <c r="S20" s="61">
        <f t="shared" si="0"/>
        <v>120</v>
      </c>
    </row>
    <row r="21" spans="1:19" ht="18" customHeight="1">
      <c r="A21" s="10">
        <v>18</v>
      </c>
      <c r="B21" s="5" t="s">
        <v>54</v>
      </c>
      <c r="C21" s="5">
        <v>1</v>
      </c>
      <c r="D21" s="29"/>
      <c r="E21" s="29"/>
      <c r="F21" s="29"/>
      <c r="G21" s="29">
        <v>12</v>
      </c>
      <c r="H21" s="29"/>
      <c r="I21" s="29"/>
      <c r="J21" s="29"/>
      <c r="K21" s="29"/>
      <c r="L21" s="29">
        <v>13</v>
      </c>
      <c r="M21" s="29"/>
      <c r="N21" s="29"/>
      <c r="O21" s="29"/>
      <c r="P21" s="29"/>
      <c r="Q21" s="31" t="s">
        <v>252</v>
      </c>
      <c r="R21" s="31" t="s">
        <v>253</v>
      </c>
      <c r="S21" s="61">
        <f t="shared" si="0"/>
        <v>120</v>
      </c>
    </row>
    <row r="22" spans="1:19" ht="18" customHeight="1">
      <c r="A22" s="10">
        <v>19</v>
      </c>
      <c r="B22" s="43" t="s">
        <v>69</v>
      </c>
      <c r="C22" s="51">
        <v>1</v>
      </c>
      <c r="D22" s="51"/>
      <c r="E22" s="51"/>
      <c r="F22" s="51">
        <v>22</v>
      </c>
      <c r="G22" s="51"/>
      <c r="H22" s="51"/>
      <c r="I22" s="51"/>
      <c r="J22" s="51">
        <v>19</v>
      </c>
      <c r="K22" s="51"/>
      <c r="L22" s="51"/>
      <c r="M22" s="51"/>
      <c r="N22" s="51">
        <v>22</v>
      </c>
      <c r="O22" s="51"/>
      <c r="P22" s="51"/>
      <c r="Q22" s="51" t="s">
        <v>70</v>
      </c>
      <c r="R22" s="44" t="s">
        <v>71</v>
      </c>
      <c r="S22" s="61">
        <f t="shared" si="0"/>
        <v>180</v>
      </c>
    </row>
    <row r="23" spans="1:19" ht="18" customHeight="1">
      <c r="A23" s="10">
        <v>20</v>
      </c>
      <c r="B23" s="5" t="s">
        <v>55</v>
      </c>
      <c r="C23" s="5">
        <v>1</v>
      </c>
      <c r="D23" s="3"/>
      <c r="E23" s="3"/>
      <c r="F23" s="11"/>
      <c r="G23" s="11"/>
      <c r="H23" s="11"/>
      <c r="I23" s="11"/>
      <c r="J23" s="11"/>
      <c r="K23" s="11"/>
      <c r="L23" s="11"/>
      <c r="M23" s="11"/>
      <c r="N23" s="11"/>
      <c r="O23" s="11"/>
      <c r="P23" s="11"/>
      <c r="Q23" s="6" t="s">
        <v>56</v>
      </c>
      <c r="R23" s="8" t="s">
        <v>8</v>
      </c>
      <c r="S23" s="61">
        <f t="shared" si="0"/>
        <v>0</v>
      </c>
    </row>
    <row r="24" spans="1:19" ht="18" customHeight="1">
      <c r="A24" s="10">
        <v>21</v>
      </c>
      <c r="B24" s="43" t="s">
        <v>57</v>
      </c>
      <c r="C24" s="43">
        <v>1</v>
      </c>
      <c r="D24" s="43"/>
      <c r="E24" s="43"/>
      <c r="F24" s="43"/>
      <c r="G24" s="43"/>
      <c r="H24" s="43">
        <v>17</v>
      </c>
      <c r="I24" s="43"/>
      <c r="J24" s="43"/>
      <c r="K24" s="43"/>
      <c r="L24" s="43"/>
      <c r="M24" s="43">
        <v>18</v>
      </c>
      <c r="N24" s="43"/>
      <c r="O24" s="43"/>
      <c r="P24" s="43"/>
      <c r="Q24" s="43" t="s">
        <v>58</v>
      </c>
      <c r="R24" s="44" t="s">
        <v>62</v>
      </c>
      <c r="S24" s="61">
        <f t="shared" si="0"/>
        <v>120</v>
      </c>
    </row>
    <row r="25" spans="1:19" ht="18" customHeight="1">
      <c r="A25" s="10">
        <v>22</v>
      </c>
      <c r="B25" s="5" t="s">
        <v>313</v>
      </c>
      <c r="C25" s="5">
        <v>1</v>
      </c>
      <c r="D25" s="5"/>
      <c r="E25" s="5"/>
      <c r="F25" s="7">
        <v>22</v>
      </c>
      <c r="G25" s="7"/>
      <c r="H25" s="7"/>
      <c r="I25" s="7">
        <v>21</v>
      </c>
      <c r="J25" s="7"/>
      <c r="K25" s="7"/>
      <c r="L25" s="7">
        <v>20</v>
      </c>
      <c r="M25" s="7"/>
      <c r="N25" s="7"/>
      <c r="O25" s="7">
        <v>20</v>
      </c>
      <c r="P25" s="7"/>
      <c r="Q25" s="6" t="s">
        <v>67</v>
      </c>
      <c r="R25" s="72" t="s">
        <v>308</v>
      </c>
      <c r="S25" s="61">
        <f t="shared" si="0"/>
        <v>240</v>
      </c>
    </row>
    <row r="26" spans="1:19" ht="18" customHeight="1">
      <c r="A26" s="52">
        <v>23</v>
      </c>
      <c r="B26" s="43" t="s">
        <v>269</v>
      </c>
      <c r="C26" s="45">
        <v>2</v>
      </c>
      <c r="D26" s="45"/>
      <c r="E26" s="45"/>
      <c r="F26" s="45">
        <v>22</v>
      </c>
      <c r="G26" s="45"/>
      <c r="H26" s="45"/>
      <c r="I26" s="45"/>
      <c r="J26" s="45">
        <v>5</v>
      </c>
      <c r="K26" s="45"/>
      <c r="L26" s="45"/>
      <c r="M26" s="45">
        <v>25</v>
      </c>
      <c r="N26" s="45"/>
      <c r="O26" s="45">
        <v>27</v>
      </c>
      <c r="P26" s="34"/>
      <c r="Q26" s="34" t="s">
        <v>323</v>
      </c>
      <c r="R26" s="45" t="s">
        <v>324</v>
      </c>
      <c r="S26" s="61">
        <f t="shared" si="0"/>
        <v>480</v>
      </c>
    </row>
    <row r="27" spans="2:19" ht="14.25">
      <c r="B27" s="86" t="s">
        <v>276</v>
      </c>
      <c r="C27" s="87"/>
      <c r="D27" s="62">
        <f>COUNTA(D4:D26)</f>
        <v>3</v>
      </c>
      <c r="E27" s="62">
        <f aca="true" t="shared" si="1" ref="E27:O27">COUNTA(E4:E26)</f>
        <v>0</v>
      </c>
      <c r="F27" s="62">
        <f t="shared" si="1"/>
        <v>9</v>
      </c>
      <c r="G27" s="62">
        <f t="shared" si="1"/>
        <v>7</v>
      </c>
      <c r="H27" s="62">
        <f t="shared" si="1"/>
        <v>5</v>
      </c>
      <c r="I27" s="62">
        <f t="shared" si="1"/>
        <v>10</v>
      </c>
      <c r="J27" s="62">
        <f t="shared" si="1"/>
        <v>6</v>
      </c>
      <c r="K27" s="62">
        <f t="shared" si="1"/>
        <v>0</v>
      </c>
      <c r="L27" s="62">
        <f t="shared" si="1"/>
        <v>10</v>
      </c>
      <c r="M27" s="62">
        <f t="shared" si="1"/>
        <v>8</v>
      </c>
      <c r="N27" s="62">
        <f t="shared" si="1"/>
        <v>7</v>
      </c>
      <c r="O27" s="62">
        <f t="shared" si="1"/>
        <v>10</v>
      </c>
      <c r="R27" s="56" t="s">
        <v>273</v>
      </c>
      <c r="S27" s="61">
        <f>SUM(S4:S26)</f>
        <v>7500</v>
      </c>
    </row>
    <row r="30" spans="1:5" ht="14.25">
      <c r="A30" s="85" t="s">
        <v>338</v>
      </c>
      <c r="B30" s="85"/>
      <c r="C30" s="85"/>
      <c r="D30" s="85"/>
      <c r="E30" s="85"/>
    </row>
    <row r="31" spans="1:19" ht="14.25">
      <c r="A31" s="82"/>
      <c r="B31" s="82"/>
      <c r="C31" s="82"/>
      <c r="D31" s="82"/>
      <c r="E31" s="82"/>
      <c r="F31" s="82"/>
      <c r="G31" s="82"/>
      <c r="H31" s="82"/>
      <c r="I31" s="82"/>
      <c r="J31" s="82"/>
      <c r="K31" s="82"/>
      <c r="L31" s="82"/>
      <c r="M31" s="82"/>
      <c r="N31" s="82"/>
      <c r="O31" s="82"/>
      <c r="P31" s="82"/>
      <c r="Q31" s="82"/>
      <c r="R31" s="82"/>
      <c r="S31" s="82"/>
    </row>
  </sheetData>
  <sheetProtection/>
  <mergeCells count="9">
    <mergeCell ref="A30:E30"/>
    <mergeCell ref="S2:S3"/>
    <mergeCell ref="B27:C27"/>
    <mergeCell ref="A1:R1"/>
    <mergeCell ref="A2:A3"/>
    <mergeCell ref="B2:B3"/>
    <mergeCell ref="C2:C3"/>
    <mergeCell ref="Q2:R2"/>
    <mergeCell ref="D2:P2"/>
  </mergeCells>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AD39"/>
  <sheetViews>
    <sheetView zoomScalePageLayoutView="0" workbookViewId="0" topLeftCell="A4">
      <selection activeCell="M41" sqref="M41"/>
    </sheetView>
  </sheetViews>
  <sheetFormatPr defaultColWidth="9.00390625" defaultRowHeight="14.25"/>
  <cols>
    <col min="1" max="1" width="4.50390625" style="1" customWidth="1"/>
    <col min="2" max="2" width="13.50390625" style="1" customWidth="1"/>
    <col min="3" max="3" width="12.375" style="1" customWidth="1"/>
    <col min="4" max="10" width="4.625" style="1" customWidth="1"/>
    <col min="11" max="11" width="5.625" style="1" customWidth="1"/>
    <col min="12" max="12" width="4.625" style="1" customWidth="1"/>
    <col min="13" max="13" width="5.625" style="1" customWidth="1"/>
    <col min="14" max="15" width="4.625" style="1" customWidth="1"/>
    <col min="16" max="16" width="5.875" style="1" customWidth="1"/>
    <col min="17" max="17" width="4.75390625" style="1" customWidth="1"/>
    <col min="18" max="18" width="4.625" style="1" customWidth="1"/>
    <col min="19" max="19" width="5.25390625" style="1" customWidth="1"/>
    <col min="20" max="25" width="4.625" style="1" customWidth="1"/>
    <col min="26" max="26" width="5.875" style="1" customWidth="1"/>
    <col min="27" max="27" width="6.75390625" style="1" customWidth="1"/>
    <col min="28" max="28" width="9.50390625" style="1" customWidth="1"/>
    <col min="29" max="29" width="6.625" style="1" customWidth="1"/>
    <col min="30" max="30" width="31.625" style="1" customWidth="1"/>
    <col min="31" max="31" width="18.75390625" style="1" customWidth="1"/>
    <col min="32" max="16384" width="9.00390625" style="1" customWidth="1"/>
  </cols>
  <sheetData>
    <row r="1" spans="1:29" ht="35.25" customHeight="1">
      <c r="A1" s="134" t="s">
        <v>255</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row>
    <row r="2" spans="1:30" ht="14.25">
      <c r="A2" s="110" t="s">
        <v>73</v>
      </c>
      <c r="B2" s="110" t="s">
        <v>74</v>
      </c>
      <c r="C2" s="110" t="s">
        <v>75</v>
      </c>
      <c r="D2" s="100" t="s">
        <v>103</v>
      </c>
      <c r="E2" s="101"/>
      <c r="F2" s="101"/>
      <c r="G2" s="101"/>
      <c r="H2" s="101"/>
      <c r="I2" s="101"/>
      <c r="J2" s="101"/>
      <c r="K2" s="101"/>
      <c r="L2" s="101"/>
      <c r="M2" s="101"/>
      <c r="N2" s="101"/>
      <c r="O2" s="101"/>
      <c r="P2" s="101"/>
      <c r="Q2" s="101"/>
      <c r="R2" s="101"/>
      <c r="S2" s="101"/>
      <c r="T2" s="101"/>
      <c r="U2" s="101"/>
      <c r="V2" s="101"/>
      <c r="W2" s="101"/>
      <c r="X2" s="101"/>
      <c r="Y2" s="101"/>
      <c r="Z2" s="101"/>
      <c r="AA2" s="101"/>
      <c r="AB2" s="101"/>
      <c r="AC2" s="102"/>
      <c r="AD2" s="112" t="s">
        <v>290</v>
      </c>
    </row>
    <row r="3" spans="1:30" ht="14.25">
      <c r="A3" s="111"/>
      <c r="B3" s="111"/>
      <c r="C3" s="111"/>
      <c r="D3" s="12" t="s">
        <v>90</v>
      </c>
      <c r="E3" s="12" t="s">
        <v>91</v>
      </c>
      <c r="F3" s="12" t="s">
        <v>92</v>
      </c>
      <c r="G3" s="12" t="s">
        <v>91</v>
      </c>
      <c r="H3" s="12" t="s">
        <v>93</v>
      </c>
      <c r="I3" s="12" t="s">
        <v>91</v>
      </c>
      <c r="J3" s="12" t="s">
        <v>94</v>
      </c>
      <c r="K3" s="12" t="s">
        <v>91</v>
      </c>
      <c r="L3" s="12" t="s">
        <v>95</v>
      </c>
      <c r="M3" s="12" t="s">
        <v>91</v>
      </c>
      <c r="N3" s="12" t="s">
        <v>96</v>
      </c>
      <c r="O3" s="12" t="s">
        <v>91</v>
      </c>
      <c r="P3" s="12" t="s">
        <v>97</v>
      </c>
      <c r="Q3" s="12" t="s">
        <v>91</v>
      </c>
      <c r="R3" s="12" t="s">
        <v>98</v>
      </c>
      <c r="S3" s="12" t="s">
        <v>91</v>
      </c>
      <c r="T3" s="12" t="s">
        <v>99</v>
      </c>
      <c r="U3" s="12" t="s">
        <v>91</v>
      </c>
      <c r="V3" s="12" t="s">
        <v>100</v>
      </c>
      <c r="W3" s="12" t="s">
        <v>91</v>
      </c>
      <c r="X3" s="12" t="s">
        <v>101</v>
      </c>
      <c r="Y3" s="12" t="s">
        <v>91</v>
      </c>
      <c r="Z3" s="12" t="s">
        <v>102</v>
      </c>
      <c r="AA3" s="42" t="s">
        <v>91</v>
      </c>
      <c r="AB3" s="59">
        <v>42736</v>
      </c>
      <c r="AC3" s="12" t="s">
        <v>274</v>
      </c>
      <c r="AD3" s="112"/>
    </row>
    <row r="4" spans="1:30" ht="14.25">
      <c r="A4" s="127">
        <v>1</v>
      </c>
      <c r="B4" s="124" t="s">
        <v>260</v>
      </c>
      <c r="C4" s="50" t="s">
        <v>76</v>
      </c>
      <c r="D4" s="37"/>
      <c r="E4" s="37"/>
      <c r="F4" s="37"/>
      <c r="G4" s="37"/>
      <c r="H4" s="37"/>
      <c r="I4" s="37"/>
      <c r="J4" s="38" t="s">
        <v>256</v>
      </c>
      <c r="K4" s="37" t="s">
        <v>257</v>
      </c>
      <c r="L4" s="37"/>
      <c r="M4" s="37"/>
      <c r="N4" s="115">
        <v>4</v>
      </c>
      <c r="O4" s="37">
        <v>24</v>
      </c>
      <c r="P4" s="39" t="s">
        <v>258</v>
      </c>
      <c r="Q4" s="37" t="s">
        <v>257</v>
      </c>
      <c r="R4" s="37"/>
      <c r="S4" s="37"/>
      <c r="T4" s="115">
        <v>24</v>
      </c>
      <c r="U4" s="37">
        <v>24</v>
      </c>
      <c r="V4" s="37">
        <v>29</v>
      </c>
      <c r="W4" s="37">
        <v>24</v>
      </c>
      <c r="X4" s="115">
        <v>19</v>
      </c>
      <c r="Y4" s="37">
        <v>24</v>
      </c>
      <c r="Z4" s="40" t="s">
        <v>259</v>
      </c>
      <c r="AA4" s="57" t="s">
        <v>257</v>
      </c>
      <c r="AB4" s="60"/>
      <c r="AC4" s="60"/>
      <c r="AD4" s="112" t="s">
        <v>292</v>
      </c>
    </row>
    <row r="5" spans="1:30" ht="14.25">
      <c r="A5" s="127"/>
      <c r="B5" s="125"/>
      <c r="C5" s="50" t="s">
        <v>77</v>
      </c>
      <c r="D5" s="37"/>
      <c r="E5" s="37"/>
      <c r="F5" s="37"/>
      <c r="G5" s="37"/>
      <c r="H5" s="37"/>
      <c r="I5" s="37"/>
      <c r="J5" s="37">
        <v>30</v>
      </c>
      <c r="K5" s="37">
        <v>24</v>
      </c>
      <c r="L5" s="37"/>
      <c r="M5" s="37"/>
      <c r="N5" s="117"/>
      <c r="O5" s="37">
        <v>24</v>
      </c>
      <c r="P5" s="37">
        <v>23</v>
      </c>
      <c r="Q5" s="37">
        <v>24</v>
      </c>
      <c r="R5" s="37"/>
      <c r="S5" s="37"/>
      <c r="T5" s="117"/>
      <c r="U5" s="37">
        <v>24</v>
      </c>
      <c r="V5" s="38"/>
      <c r="W5" s="37"/>
      <c r="X5" s="117"/>
      <c r="Y5" s="37">
        <v>24</v>
      </c>
      <c r="Z5" s="41">
        <v>10</v>
      </c>
      <c r="AA5" s="57">
        <v>24</v>
      </c>
      <c r="AB5" s="60"/>
      <c r="AC5" s="60"/>
      <c r="AD5" s="112"/>
    </row>
    <row r="6" spans="1:30" ht="14.25">
      <c r="A6" s="112">
        <v>2</v>
      </c>
      <c r="B6" s="112" t="s">
        <v>261</v>
      </c>
      <c r="C6" s="12" t="s">
        <v>76</v>
      </c>
      <c r="D6" s="12"/>
      <c r="E6" s="12"/>
      <c r="F6" s="12"/>
      <c r="G6" s="12"/>
      <c r="H6" s="12"/>
      <c r="I6" s="12"/>
      <c r="J6" s="12"/>
      <c r="K6" s="12"/>
      <c r="L6" s="110">
        <v>14</v>
      </c>
      <c r="M6" s="12">
        <v>48</v>
      </c>
      <c r="N6" s="13"/>
      <c r="O6" s="12"/>
      <c r="P6" s="12">
        <v>16</v>
      </c>
      <c r="Q6" s="12">
        <v>48</v>
      </c>
      <c r="R6" s="13"/>
      <c r="S6" s="12"/>
      <c r="T6" s="13"/>
      <c r="U6" s="12"/>
      <c r="V6" s="12"/>
      <c r="W6" s="12"/>
      <c r="X6" s="110">
        <v>12</v>
      </c>
      <c r="Y6" s="12">
        <v>48</v>
      </c>
      <c r="Z6" s="14"/>
      <c r="AA6" s="42"/>
      <c r="AB6" s="10"/>
      <c r="AC6" s="10"/>
      <c r="AD6" s="112" t="s">
        <v>291</v>
      </c>
    </row>
    <row r="7" spans="1:30" ht="14.25">
      <c r="A7" s="112"/>
      <c r="B7" s="112"/>
      <c r="C7" s="12" t="s">
        <v>77</v>
      </c>
      <c r="D7" s="12"/>
      <c r="E7" s="12"/>
      <c r="F7" s="12"/>
      <c r="G7" s="12"/>
      <c r="H7" s="12"/>
      <c r="I7" s="12"/>
      <c r="J7" s="13"/>
      <c r="K7" s="12"/>
      <c r="L7" s="111"/>
      <c r="M7" s="12">
        <v>24</v>
      </c>
      <c r="N7" s="13"/>
      <c r="O7" s="12"/>
      <c r="P7" s="12"/>
      <c r="Q7" s="12"/>
      <c r="R7" s="13"/>
      <c r="S7" s="12"/>
      <c r="T7" s="13"/>
      <c r="U7" s="12"/>
      <c r="V7" s="12"/>
      <c r="W7" s="12"/>
      <c r="X7" s="111"/>
      <c r="Y7" s="12">
        <v>24</v>
      </c>
      <c r="Z7" s="12"/>
      <c r="AA7" s="42"/>
      <c r="AB7" s="10"/>
      <c r="AC7" s="10"/>
      <c r="AD7" s="112"/>
    </row>
    <row r="8" spans="1:30" ht="14.25">
      <c r="A8" s="127">
        <v>3</v>
      </c>
      <c r="B8" s="127" t="s">
        <v>81</v>
      </c>
      <c r="C8" s="50" t="s">
        <v>76</v>
      </c>
      <c r="D8" s="115">
        <v>25</v>
      </c>
      <c r="E8" s="115">
        <v>80</v>
      </c>
      <c r="F8" s="115"/>
      <c r="G8" s="115"/>
      <c r="H8" s="115">
        <v>28</v>
      </c>
      <c r="I8" s="115">
        <v>80</v>
      </c>
      <c r="J8" s="115">
        <v>25</v>
      </c>
      <c r="K8" s="115">
        <v>80</v>
      </c>
      <c r="L8" s="115">
        <v>23</v>
      </c>
      <c r="M8" s="115">
        <v>80</v>
      </c>
      <c r="N8" s="115">
        <v>27</v>
      </c>
      <c r="O8" s="115">
        <v>80</v>
      </c>
      <c r="P8" s="115">
        <v>25</v>
      </c>
      <c r="Q8" s="115">
        <v>80</v>
      </c>
      <c r="R8" s="115">
        <v>29</v>
      </c>
      <c r="S8" s="115">
        <v>80</v>
      </c>
      <c r="T8" s="115"/>
      <c r="U8" s="115"/>
      <c r="V8" s="115">
        <v>24</v>
      </c>
      <c r="W8" s="115">
        <v>80</v>
      </c>
      <c r="X8" s="115">
        <v>21</v>
      </c>
      <c r="Y8" s="115">
        <v>80</v>
      </c>
      <c r="Z8" s="115">
        <v>26</v>
      </c>
      <c r="AA8" s="118">
        <v>80</v>
      </c>
      <c r="AB8" s="114">
        <v>29</v>
      </c>
      <c r="AC8" s="114">
        <v>80</v>
      </c>
      <c r="AD8" s="112" t="s">
        <v>293</v>
      </c>
    </row>
    <row r="9" spans="1:30" ht="14.25">
      <c r="A9" s="127"/>
      <c r="B9" s="127"/>
      <c r="C9" s="50" t="s">
        <v>77</v>
      </c>
      <c r="D9" s="116"/>
      <c r="E9" s="116"/>
      <c r="F9" s="116"/>
      <c r="G9" s="116"/>
      <c r="H9" s="116"/>
      <c r="I9" s="116"/>
      <c r="J9" s="116"/>
      <c r="K9" s="116"/>
      <c r="L9" s="116"/>
      <c r="M9" s="116"/>
      <c r="N9" s="116"/>
      <c r="O9" s="116"/>
      <c r="P9" s="116"/>
      <c r="Q9" s="116"/>
      <c r="R9" s="116"/>
      <c r="S9" s="116"/>
      <c r="T9" s="116"/>
      <c r="U9" s="116"/>
      <c r="V9" s="116"/>
      <c r="W9" s="116"/>
      <c r="X9" s="116"/>
      <c r="Y9" s="116"/>
      <c r="Z9" s="116"/>
      <c r="AA9" s="119"/>
      <c r="AB9" s="114"/>
      <c r="AC9" s="114"/>
      <c r="AD9" s="112"/>
    </row>
    <row r="10" spans="1:30" ht="14.25">
      <c r="A10" s="127"/>
      <c r="B10" s="127"/>
      <c r="C10" s="50" t="s">
        <v>78</v>
      </c>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9"/>
      <c r="AB10" s="114"/>
      <c r="AC10" s="114"/>
      <c r="AD10" s="112"/>
    </row>
    <row r="11" spans="1:30" ht="14.25">
      <c r="A11" s="127"/>
      <c r="B11" s="127"/>
      <c r="C11" s="50" t="s">
        <v>79</v>
      </c>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20"/>
      <c r="AB11" s="114"/>
      <c r="AC11" s="114"/>
      <c r="AD11" s="112"/>
    </row>
    <row r="12" spans="1:30" ht="14.25">
      <c r="A12" s="110">
        <v>4</v>
      </c>
      <c r="B12" s="112" t="s">
        <v>82</v>
      </c>
      <c r="C12" s="12" t="s">
        <v>76</v>
      </c>
      <c r="D12" s="12"/>
      <c r="E12" s="12"/>
      <c r="F12" s="12"/>
      <c r="G12" s="12"/>
      <c r="H12" s="12"/>
      <c r="I12" s="12"/>
      <c r="J12" s="112">
        <v>28</v>
      </c>
      <c r="K12" s="110">
        <v>36</v>
      </c>
      <c r="L12" s="112"/>
      <c r="M12" s="110"/>
      <c r="N12" s="110">
        <v>16</v>
      </c>
      <c r="O12" s="110">
        <v>36</v>
      </c>
      <c r="P12" s="12"/>
      <c r="Q12" s="12"/>
      <c r="R12" s="12"/>
      <c r="S12" s="12"/>
      <c r="T12" s="12"/>
      <c r="U12" s="12"/>
      <c r="V12" s="12"/>
      <c r="W12" s="12"/>
      <c r="X12" s="110">
        <v>3</v>
      </c>
      <c r="Y12" s="110">
        <v>36</v>
      </c>
      <c r="Z12" s="112">
        <v>15</v>
      </c>
      <c r="AA12" s="110">
        <v>36</v>
      </c>
      <c r="AB12" s="10"/>
      <c r="AC12" s="10"/>
      <c r="AD12" s="112" t="s">
        <v>294</v>
      </c>
    </row>
    <row r="13" spans="1:30" ht="14.25">
      <c r="A13" s="113"/>
      <c r="B13" s="112"/>
      <c r="C13" s="12" t="s">
        <v>77</v>
      </c>
      <c r="D13" s="12"/>
      <c r="E13" s="12"/>
      <c r="F13" s="12"/>
      <c r="G13" s="12"/>
      <c r="H13" s="12"/>
      <c r="I13" s="12"/>
      <c r="J13" s="112"/>
      <c r="K13" s="111"/>
      <c r="L13" s="112"/>
      <c r="M13" s="111"/>
      <c r="N13" s="111"/>
      <c r="O13" s="111"/>
      <c r="P13" s="12"/>
      <c r="Q13" s="12"/>
      <c r="R13" s="12"/>
      <c r="S13" s="12"/>
      <c r="T13" s="12"/>
      <c r="U13" s="12"/>
      <c r="V13" s="12"/>
      <c r="W13" s="12"/>
      <c r="X13" s="111"/>
      <c r="Y13" s="111"/>
      <c r="Z13" s="112"/>
      <c r="AA13" s="111"/>
      <c r="AB13" s="10"/>
      <c r="AC13" s="10"/>
      <c r="AD13" s="112"/>
    </row>
    <row r="14" spans="1:30" ht="14.25">
      <c r="A14" s="124">
        <v>5</v>
      </c>
      <c r="B14" s="127" t="s">
        <v>83</v>
      </c>
      <c r="C14" s="50" t="s">
        <v>76</v>
      </c>
      <c r="D14" s="37"/>
      <c r="E14" s="37"/>
      <c r="F14" s="37"/>
      <c r="G14" s="37"/>
      <c r="H14" s="37"/>
      <c r="I14" s="37"/>
      <c r="J14" s="37"/>
      <c r="K14" s="37"/>
      <c r="L14" s="37"/>
      <c r="M14" s="37"/>
      <c r="N14" s="37">
        <v>7</v>
      </c>
      <c r="O14" s="37" t="s">
        <v>262</v>
      </c>
      <c r="P14" s="37">
        <v>20</v>
      </c>
      <c r="Q14" s="37" t="s">
        <v>262</v>
      </c>
      <c r="R14" s="37"/>
      <c r="S14" s="37"/>
      <c r="T14" s="37"/>
      <c r="U14" s="37"/>
      <c r="V14" s="37"/>
      <c r="W14" s="37"/>
      <c r="X14" s="37">
        <v>16</v>
      </c>
      <c r="Y14" s="37" t="s">
        <v>262</v>
      </c>
      <c r="Z14" s="37"/>
      <c r="AA14" s="57"/>
      <c r="AB14" s="60"/>
      <c r="AC14" s="60"/>
      <c r="AD14" s="112" t="s">
        <v>306</v>
      </c>
    </row>
    <row r="15" spans="1:30" ht="14.25">
      <c r="A15" s="125"/>
      <c r="B15" s="127"/>
      <c r="C15" s="50" t="s">
        <v>77</v>
      </c>
      <c r="D15" s="37"/>
      <c r="E15" s="37"/>
      <c r="F15" s="37"/>
      <c r="G15" s="37"/>
      <c r="H15" s="37"/>
      <c r="I15" s="37"/>
      <c r="J15" s="37"/>
      <c r="K15" s="37"/>
      <c r="L15" s="37">
        <v>30</v>
      </c>
      <c r="M15" s="37" t="s">
        <v>262</v>
      </c>
      <c r="N15" s="37"/>
      <c r="O15" s="37"/>
      <c r="P15" s="37"/>
      <c r="Q15" s="37"/>
      <c r="R15" s="37"/>
      <c r="S15" s="37"/>
      <c r="T15" s="37"/>
      <c r="U15" s="37"/>
      <c r="V15" s="37"/>
      <c r="W15" s="37"/>
      <c r="X15" s="37"/>
      <c r="Y15" s="37"/>
      <c r="Z15" s="37"/>
      <c r="AA15" s="57"/>
      <c r="AB15" s="60"/>
      <c r="AC15" s="60"/>
      <c r="AD15" s="112"/>
    </row>
    <row r="16" spans="1:30" ht="14.25">
      <c r="A16" s="110">
        <v>6</v>
      </c>
      <c r="B16" s="112" t="s">
        <v>84</v>
      </c>
      <c r="C16" s="12" t="s">
        <v>76</v>
      </c>
      <c r="D16" s="112">
        <v>4</v>
      </c>
      <c r="E16" s="12">
        <v>60</v>
      </c>
      <c r="F16" s="12"/>
      <c r="G16" s="12"/>
      <c r="H16" s="110">
        <v>24</v>
      </c>
      <c r="I16" s="12">
        <v>48</v>
      </c>
      <c r="J16" s="112">
        <v>21</v>
      </c>
      <c r="K16" s="12">
        <v>48</v>
      </c>
      <c r="L16" s="112">
        <v>20</v>
      </c>
      <c r="M16" s="12">
        <v>48</v>
      </c>
      <c r="N16" s="112">
        <v>22</v>
      </c>
      <c r="O16" s="12">
        <v>60</v>
      </c>
      <c r="P16" s="129" t="s">
        <v>266</v>
      </c>
      <c r="Q16" s="12">
        <v>48</v>
      </c>
      <c r="R16" s="112">
        <v>17</v>
      </c>
      <c r="S16" s="12">
        <v>48</v>
      </c>
      <c r="T16" s="112">
        <v>19</v>
      </c>
      <c r="U16" s="12">
        <v>48</v>
      </c>
      <c r="V16" s="110">
        <v>28</v>
      </c>
      <c r="W16" s="12">
        <v>48</v>
      </c>
      <c r="X16" s="112">
        <v>23</v>
      </c>
      <c r="Y16" s="12">
        <v>48</v>
      </c>
      <c r="Z16" s="112">
        <v>21</v>
      </c>
      <c r="AA16" s="42">
        <v>48</v>
      </c>
      <c r="AB16" s="10"/>
      <c r="AC16" s="10"/>
      <c r="AD16" s="112" t="s">
        <v>295</v>
      </c>
    </row>
    <row r="17" spans="1:30" ht="14.25">
      <c r="A17" s="113"/>
      <c r="B17" s="112"/>
      <c r="C17" s="12" t="s">
        <v>77</v>
      </c>
      <c r="D17" s="112"/>
      <c r="E17" s="12">
        <v>12</v>
      </c>
      <c r="F17" s="12"/>
      <c r="G17" s="12"/>
      <c r="H17" s="111"/>
      <c r="I17" s="12">
        <v>12</v>
      </c>
      <c r="J17" s="112"/>
      <c r="K17" s="12">
        <v>12</v>
      </c>
      <c r="L17" s="112"/>
      <c r="M17" s="12">
        <v>12</v>
      </c>
      <c r="N17" s="112"/>
      <c r="O17" s="12">
        <v>12</v>
      </c>
      <c r="P17" s="129"/>
      <c r="Q17" s="12">
        <v>12</v>
      </c>
      <c r="R17" s="112"/>
      <c r="S17" s="12">
        <v>12</v>
      </c>
      <c r="T17" s="112"/>
      <c r="U17" s="12">
        <v>12</v>
      </c>
      <c r="V17" s="111"/>
      <c r="W17" s="12">
        <v>12</v>
      </c>
      <c r="X17" s="112"/>
      <c r="Y17" s="12">
        <v>12</v>
      </c>
      <c r="Z17" s="112"/>
      <c r="AA17" s="42">
        <v>12</v>
      </c>
      <c r="AB17" s="10"/>
      <c r="AC17" s="10"/>
      <c r="AD17" s="112"/>
    </row>
    <row r="18" spans="1:30" ht="14.25">
      <c r="A18" s="111"/>
      <c r="B18" s="112"/>
      <c r="C18" s="12" t="s">
        <v>78</v>
      </c>
      <c r="D18" s="12"/>
      <c r="E18" s="12"/>
      <c r="F18" s="12"/>
      <c r="G18" s="12"/>
      <c r="H18" s="12">
        <v>17</v>
      </c>
      <c r="I18" s="12">
        <v>16</v>
      </c>
      <c r="J18" s="12">
        <v>16</v>
      </c>
      <c r="K18" s="12">
        <v>16</v>
      </c>
      <c r="L18" s="12">
        <v>14</v>
      </c>
      <c r="M18" s="12">
        <v>16</v>
      </c>
      <c r="N18" s="12">
        <v>16</v>
      </c>
      <c r="O18" s="12">
        <v>16</v>
      </c>
      <c r="P18" s="12">
        <v>14</v>
      </c>
      <c r="Q18" s="12">
        <v>16</v>
      </c>
      <c r="R18" s="12">
        <v>11</v>
      </c>
      <c r="S18" s="12">
        <v>16</v>
      </c>
      <c r="T18" s="12">
        <v>10</v>
      </c>
      <c r="U18" s="12">
        <v>16</v>
      </c>
      <c r="V18" s="12">
        <v>21</v>
      </c>
      <c r="W18" s="12">
        <v>16</v>
      </c>
      <c r="X18" s="12">
        <v>17</v>
      </c>
      <c r="Y18" s="12">
        <v>16</v>
      </c>
      <c r="Z18" s="12">
        <v>15</v>
      </c>
      <c r="AA18" s="42">
        <v>16</v>
      </c>
      <c r="AB18" s="10"/>
      <c r="AC18" s="10"/>
      <c r="AD18" s="112"/>
    </row>
    <row r="19" spans="1:30" ht="14.25">
      <c r="A19" s="124">
        <v>7</v>
      </c>
      <c r="B19" s="127" t="s">
        <v>85</v>
      </c>
      <c r="C19" s="50" t="s">
        <v>76</v>
      </c>
      <c r="D19" s="114">
        <v>7</v>
      </c>
      <c r="E19" s="114">
        <v>80</v>
      </c>
      <c r="F19" s="115"/>
      <c r="G19" s="115"/>
      <c r="H19" s="114">
        <v>23</v>
      </c>
      <c r="I19" s="114">
        <v>80</v>
      </c>
      <c r="J19" s="114">
        <v>15</v>
      </c>
      <c r="K19" s="114">
        <v>80</v>
      </c>
      <c r="L19" s="126" t="s">
        <v>263</v>
      </c>
      <c r="M19" s="114" t="s">
        <v>264</v>
      </c>
      <c r="N19" s="114">
        <v>22</v>
      </c>
      <c r="O19" s="114">
        <v>80</v>
      </c>
      <c r="P19" s="114">
        <v>15</v>
      </c>
      <c r="Q19" s="114">
        <v>80</v>
      </c>
      <c r="R19" s="126" t="s">
        <v>265</v>
      </c>
      <c r="S19" s="114">
        <v>80</v>
      </c>
      <c r="T19" s="114">
        <v>22</v>
      </c>
      <c r="U19" s="114">
        <v>80</v>
      </c>
      <c r="V19" s="114">
        <v>30</v>
      </c>
      <c r="W19" s="114">
        <v>80</v>
      </c>
      <c r="X19" s="114">
        <v>22</v>
      </c>
      <c r="Y19" s="114">
        <v>80</v>
      </c>
      <c r="Z19" s="114">
        <v>15</v>
      </c>
      <c r="AA19" s="128">
        <v>80</v>
      </c>
      <c r="AB19" s="60"/>
      <c r="AC19" s="60"/>
      <c r="AD19" s="112" t="s">
        <v>335</v>
      </c>
    </row>
    <row r="20" spans="1:30" ht="14.25">
      <c r="A20" s="125"/>
      <c r="B20" s="127"/>
      <c r="C20" s="50" t="s">
        <v>77</v>
      </c>
      <c r="D20" s="114"/>
      <c r="E20" s="114"/>
      <c r="F20" s="117"/>
      <c r="G20" s="117"/>
      <c r="H20" s="114"/>
      <c r="I20" s="114"/>
      <c r="J20" s="114"/>
      <c r="K20" s="114"/>
      <c r="L20" s="126"/>
      <c r="M20" s="114"/>
      <c r="N20" s="114"/>
      <c r="O20" s="114"/>
      <c r="P20" s="114"/>
      <c r="Q20" s="114"/>
      <c r="R20" s="126"/>
      <c r="S20" s="114"/>
      <c r="T20" s="114"/>
      <c r="U20" s="114"/>
      <c r="V20" s="114"/>
      <c r="W20" s="114"/>
      <c r="X20" s="114"/>
      <c r="Y20" s="114"/>
      <c r="Z20" s="114"/>
      <c r="AA20" s="128"/>
      <c r="AB20" s="60"/>
      <c r="AC20" s="60"/>
      <c r="AD20" s="112"/>
    </row>
    <row r="21" spans="1:30" ht="14.25">
      <c r="A21" s="110">
        <v>8</v>
      </c>
      <c r="B21" s="112" t="s">
        <v>86</v>
      </c>
      <c r="C21" s="12" t="s">
        <v>76</v>
      </c>
      <c r="D21" s="110"/>
      <c r="E21" s="110"/>
      <c r="F21" s="12"/>
      <c r="G21" s="12"/>
      <c r="H21" s="110"/>
      <c r="I21" s="110"/>
      <c r="J21" s="12"/>
      <c r="K21" s="12"/>
      <c r="L21" s="124">
        <v>7</v>
      </c>
      <c r="M21" s="124" t="s">
        <v>268</v>
      </c>
      <c r="N21" s="50"/>
      <c r="O21" s="50"/>
      <c r="P21" s="124">
        <v>7</v>
      </c>
      <c r="Q21" s="124" t="s">
        <v>268</v>
      </c>
      <c r="R21" s="50"/>
      <c r="S21" s="50"/>
      <c r="T21" s="124">
        <v>8</v>
      </c>
      <c r="U21" s="124" t="s">
        <v>268</v>
      </c>
      <c r="V21" s="50"/>
      <c r="W21" s="50"/>
      <c r="X21" s="124">
        <v>3</v>
      </c>
      <c r="Y21" s="124" t="s">
        <v>268</v>
      </c>
      <c r="Z21" s="124">
        <v>8</v>
      </c>
      <c r="AA21" s="130" t="s">
        <v>268</v>
      </c>
      <c r="AB21" s="10"/>
      <c r="AC21" s="10"/>
      <c r="AD21" s="112" t="s">
        <v>296</v>
      </c>
    </row>
    <row r="22" spans="1:30" ht="14.25">
      <c r="A22" s="111"/>
      <c r="B22" s="112"/>
      <c r="C22" s="12" t="s">
        <v>77</v>
      </c>
      <c r="D22" s="111"/>
      <c r="E22" s="111"/>
      <c r="F22" s="12"/>
      <c r="G22" s="12"/>
      <c r="H22" s="111"/>
      <c r="I22" s="111"/>
      <c r="J22" s="12"/>
      <c r="K22" s="12"/>
      <c r="L22" s="125"/>
      <c r="M22" s="125"/>
      <c r="N22" s="50"/>
      <c r="O22" s="50"/>
      <c r="P22" s="125"/>
      <c r="Q22" s="125"/>
      <c r="R22" s="50"/>
      <c r="S22" s="50"/>
      <c r="T22" s="125"/>
      <c r="U22" s="125"/>
      <c r="V22" s="50"/>
      <c r="W22" s="50"/>
      <c r="X22" s="125"/>
      <c r="Y22" s="125"/>
      <c r="Z22" s="125"/>
      <c r="AA22" s="131"/>
      <c r="AB22" s="10"/>
      <c r="AC22" s="10"/>
      <c r="AD22" s="112"/>
    </row>
    <row r="23" spans="1:30" ht="14.25">
      <c r="A23" s="110">
        <v>9</v>
      </c>
      <c r="B23" s="112" t="s">
        <v>87</v>
      </c>
      <c r="C23" s="12" t="s">
        <v>76</v>
      </c>
      <c r="D23" s="37"/>
      <c r="E23" s="37"/>
      <c r="F23" s="37"/>
      <c r="G23" s="37"/>
      <c r="H23" s="37">
        <v>29</v>
      </c>
      <c r="I23" s="37">
        <v>48</v>
      </c>
      <c r="J23" s="37">
        <v>26</v>
      </c>
      <c r="K23" s="37">
        <v>48</v>
      </c>
      <c r="L23" s="115">
        <v>25</v>
      </c>
      <c r="M23" s="37">
        <v>24</v>
      </c>
      <c r="N23" s="37">
        <v>24</v>
      </c>
      <c r="O23" s="37">
        <v>24</v>
      </c>
      <c r="P23" s="37">
        <v>26</v>
      </c>
      <c r="Q23" s="37">
        <v>48</v>
      </c>
      <c r="R23" s="37">
        <v>24</v>
      </c>
      <c r="S23" s="37">
        <v>48</v>
      </c>
      <c r="T23" s="115">
        <v>28</v>
      </c>
      <c r="U23" s="37">
        <v>24</v>
      </c>
      <c r="V23" s="37">
        <v>31</v>
      </c>
      <c r="W23" s="37">
        <v>24</v>
      </c>
      <c r="X23" s="37">
        <v>23</v>
      </c>
      <c r="Y23" s="37">
        <v>48</v>
      </c>
      <c r="Z23" s="37">
        <v>27</v>
      </c>
      <c r="AA23" s="57">
        <v>48</v>
      </c>
      <c r="AB23" s="60"/>
      <c r="AC23" s="60"/>
      <c r="AD23" s="112" t="s">
        <v>320</v>
      </c>
    </row>
    <row r="24" spans="1:30" ht="14.25">
      <c r="A24" s="111"/>
      <c r="B24" s="112"/>
      <c r="C24" s="12" t="s">
        <v>77</v>
      </c>
      <c r="D24" s="37"/>
      <c r="E24" s="37"/>
      <c r="F24" s="37"/>
      <c r="G24" s="37"/>
      <c r="H24" s="37"/>
      <c r="I24" s="37"/>
      <c r="J24" s="37"/>
      <c r="K24" s="37"/>
      <c r="L24" s="117"/>
      <c r="M24" s="37">
        <v>24</v>
      </c>
      <c r="N24" s="37"/>
      <c r="O24" s="37"/>
      <c r="P24" s="37"/>
      <c r="Q24" s="37"/>
      <c r="R24" s="37"/>
      <c r="S24" s="37"/>
      <c r="T24" s="117"/>
      <c r="U24" s="37">
        <v>24</v>
      </c>
      <c r="V24" s="37"/>
      <c r="W24" s="37"/>
      <c r="X24" s="37"/>
      <c r="Y24" s="37"/>
      <c r="Z24" s="37"/>
      <c r="AA24" s="57"/>
      <c r="AB24" s="60"/>
      <c r="AC24" s="60"/>
      <c r="AD24" s="112"/>
    </row>
    <row r="25" spans="1:30" ht="14.25">
      <c r="A25" s="110">
        <v>10</v>
      </c>
      <c r="B25" s="112" t="s">
        <v>88</v>
      </c>
      <c r="C25" s="12" t="s">
        <v>76</v>
      </c>
      <c r="D25" s="110">
        <v>19</v>
      </c>
      <c r="E25" s="110" t="s">
        <v>267</v>
      </c>
      <c r="F25" s="110"/>
      <c r="G25" s="110"/>
      <c r="H25" s="110">
        <v>29</v>
      </c>
      <c r="I25" s="110" t="s">
        <v>267</v>
      </c>
      <c r="J25" s="110">
        <v>26</v>
      </c>
      <c r="K25" s="110" t="s">
        <v>267</v>
      </c>
      <c r="L25" s="110">
        <v>24</v>
      </c>
      <c r="M25" s="110" t="s">
        <v>267</v>
      </c>
      <c r="N25" s="110">
        <v>28</v>
      </c>
      <c r="O25" s="110" t="s">
        <v>267</v>
      </c>
      <c r="P25" s="110">
        <v>26</v>
      </c>
      <c r="Q25" s="110" t="s">
        <v>267</v>
      </c>
      <c r="R25" s="110">
        <v>23</v>
      </c>
      <c r="S25" s="110" t="s">
        <v>267</v>
      </c>
      <c r="T25" s="110">
        <v>27</v>
      </c>
      <c r="U25" s="110" t="s">
        <v>267</v>
      </c>
      <c r="V25" s="110">
        <v>25</v>
      </c>
      <c r="W25" s="110" t="s">
        <v>267</v>
      </c>
      <c r="X25" s="110">
        <v>22</v>
      </c>
      <c r="Y25" s="110" t="s">
        <v>267</v>
      </c>
      <c r="Z25" s="110">
        <v>27</v>
      </c>
      <c r="AA25" s="121" t="s">
        <v>267</v>
      </c>
      <c r="AB25" s="10"/>
      <c r="AC25" s="10"/>
      <c r="AD25" s="112" t="s">
        <v>297</v>
      </c>
    </row>
    <row r="26" spans="1:30" ht="14.25">
      <c r="A26" s="113"/>
      <c r="B26" s="112"/>
      <c r="C26" s="12" t="s">
        <v>77</v>
      </c>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22"/>
      <c r="AB26" s="10"/>
      <c r="AC26" s="10"/>
      <c r="AD26" s="112"/>
    </row>
    <row r="27" spans="1:30" ht="14.25">
      <c r="A27" s="113"/>
      <c r="B27" s="112"/>
      <c r="C27" s="12" t="s">
        <v>78</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22"/>
      <c r="AB27" s="10"/>
      <c r="AC27" s="10"/>
      <c r="AD27" s="112"/>
    </row>
    <row r="28" spans="1:30" ht="14.25">
      <c r="A28" s="113"/>
      <c r="B28" s="112"/>
      <c r="C28" s="12" t="s">
        <v>79</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22"/>
      <c r="AB28" s="10"/>
      <c r="AC28" s="10"/>
      <c r="AD28" s="112"/>
    </row>
    <row r="29" spans="1:30" ht="14.25">
      <c r="A29" s="111"/>
      <c r="B29" s="112"/>
      <c r="C29" s="12" t="s">
        <v>80</v>
      </c>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23"/>
      <c r="AB29" s="10"/>
      <c r="AC29" s="10"/>
      <c r="AD29" s="112"/>
    </row>
    <row r="30" spans="1:30" ht="14.25">
      <c r="A30" s="110">
        <v>11</v>
      </c>
      <c r="B30" s="112" t="s">
        <v>89</v>
      </c>
      <c r="C30" s="12" t="s">
        <v>76</v>
      </c>
      <c r="D30" s="115">
        <v>25</v>
      </c>
      <c r="E30" s="49">
        <v>24</v>
      </c>
      <c r="F30" s="49"/>
      <c r="G30" s="49"/>
      <c r="H30" s="115">
        <v>21</v>
      </c>
      <c r="I30" s="49">
        <v>24</v>
      </c>
      <c r="J30" s="115">
        <v>18</v>
      </c>
      <c r="K30" s="49">
        <v>24</v>
      </c>
      <c r="L30" s="49"/>
      <c r="M30" s="49"/>
      <c r="N30" s="115">
        <v>6</v>
      </c>
      <c r="O30" s="49">
        <v>24</v>
      </c>
      <c r="P30" s="132" t="s">
        <v>254</v>
      </c>
      <c r="Q30" s="49">
        <v>24</v>
      </c>
      <c r="R30" s="115">
        <v>22</v>
      </c>
      <c r="S30" s="49">
        <v>24</v>
      </c>
      <c r="T30" s="115">
        <v>19</v>
      </c>
      <c r="U30" s="49">
        <v>24</v>
      </c>
      <c r="V30" s="115">
        <v>31</v>
      </c>
      <c r="W30" s="49">
        <v>24</v>
      </c>
      <c r="X30" s="115">
        <v>28</v>
      </c>
      <c r="Y30" s="49">
        <v>24</v>
      </c>
      <c r="Z30" s="115">
        <v>26</v>
      </c>
      <c r="AA30" s="58">
        <v>24</v>
      </c>
      <c r="AB30" s="60"/>
      <c r="AC30" s="60"/>
      <c r="AD30" s="112" t="s">
        <v>298</v>
      </c>
    </row>
    <row r="31" spans="1:30" ht="14.25">
      <c r="A31" s="113"/>
      <c r="B31" s="112"/>
      <c r="C31" s="12" t="s">
        <v>77</v>
      </c>
      <c r="D31" s="117"/>
      <c r="E31" s="49">
        <v>8</v>
      </c>
      <c r="F31" s="49"/>
      <c r="G31" s="49"/>
      <c r="H31" s="117"/>
      <c r="I31" s="49">
        <v>8</v>
      </c>
      <c r="J31" s="117"/>
      <c r="K31" s="49">
        <v>8</v>
      </c>
      <c r="L31" s="49"/>
      <c r="M31" s="49"/>
      <c r="N31" s="117"/>
      <c r="O31" s="49">
        <v>8</v>
      </c>
      <c r="P31" s="133"/>
      <c r="Q31" s="49">
        <v>8</v>
      </c>
      <c r="R31" s="117"/>
      <c r="S31" s="49">
        <v>8</v>
      </c>
      <c r="T31" s="117"/>
      <c r="U31" s="49">
        <v>8</v>
      </c>
      <c r="V31" s="117"/>
      <c r="W31" s="49">
        <v>8</v>
      </c>
      <c r="X31" s="117"/>
      <c r="Y31" s="49">
        <v>8</v>
      </c>
      <c r="Z31" s="117"/>
      <c r="AA31" s="58">
        <v>8</v>
      </c>
      <c r="AB31" s="60"/>
      <c r="AC31" s="60"/>
      <c r="AD31" s="112"/>
    </row>
    <row r="32" spans="1:30" ht="14.25">
      <c r="A32" s="111"/>
      <c r="B32" s="112"/>
      <c r="C32" s="12" t="s">
        <v>78</v>
      </c>
      <c r="D32" s="49"/>
      <c r="E32" s="49"/>
      <c r="F32" s="49">
        <v>29</v>
      </c>
      <c r="G32" s="49">
        <v>12</v>
      </c>
      <c r="H32" s="49"/>
      <c r="I32" s="49"/>
      <c r="J32" s="49"/>
      <c r="K32" s="49"/>
      <c r="L32" s="49">
        <v>12</v>
      </c>
      <c r="M32" s="49">
        <v>12</v>
      </c>
      <c r="N32" s="49"/>
      <c r="O32" s="49"/>
      <c r="P32" s="49"/>
      <c r="Q32" s="49"/>
      <c r="R32" s="49"/>
      <c r="S32" s="49"/>
      <c r="T32" s="49"/>
      <c r="U32" s="49"/>
      <c r="V32" s="49"/>
      <c r="W32" s="49"/>
      <c r="X32" s="49"/>
      <c r="Y32" s="49"/>
      <c r="Z32" s="49"/>
      <c r="AA32" s="58"/>
      <c r="AB32" s="60"/>
      <c r="AC32" s="60"/>
      <c r="AD32" s="112"/>
    </row>
    <row r="33" spans="1:30" ht="14.25">
      <c r="A33" s="127">
        <v>12</v>
      </c>
      <c r="B33" s="127" t="s">
        <v>299</v>
      </c>
      <c r="C33" s="50" t="s">
        <v>300</v>
      </c>
      <c r="D33" s="75"/>
      <c r="E33" s="75"/>
      <c r="F33" s="75"/>
      <c r="G33" s="75"/>
      <c r="H33" s="76">
        <v>28</v>
      </c>
      <c r="I33" s="76">
        <v>24</v>
      </c>
      <c r="J33" s="75"/>
      <c r="K33" s="75"/>
      <c r="L33" s="75"/>
      <c r="M33" s="75"/>
      <c r="N33" s="77"/>
      <c r="O33" s="78"/>
      <c r="P33" s="76"/>
      <c r="Q33" s="76"/>
      <c r="R33" s="76"/>
      <c r="S33" s="76"/>
      <c r="T33" s="76">
        <v>26</v>
      </c>
      <c r="U33" s="76">
        <v>24</v>
      </c>
      <c r="V33" s="76"/>
      <c r="W33" s="76"/>
      <c r="X33" s="76"/>
      <c r="Y33" s="76"/>
      <c r="Z33" s="76">
        <v>26</v>
      </c>
      <c r="AA33" s="79">
        <v>24</v>
      </c>
      <c r="AB33" s="80"/>
      <c r="AC33" s="80"/>
      <c r="AD33" s="124" t="s">
        <v>302</v>
      </c>
    </row>
    <row r="34" spans="1:30" ht="14.25">
      <c r="A34" s="127"/>
      <c r="B34" s="127"/>
      <c r="C34" s="50" t="s">
        <v>301</v>
      </c>
      <c r="D34" s="75"/>
      <c r="E34" s="75"/>
      <c r="F34" s="75"/>
      <c r="G34" s="75"/>
      <c r="H34" s="75"/>
      <c r="I34" s="75"/>
      <c r="J34" s="75"/>
      <c r="K34" s="75"/>
      <c r="L34" s="75"/>
      <c r="M34" s="75"/>
      <c r="N34" s="76">
        <v>27</v>
      </c>
      <c r="O34" s="76">
        <v>24</v>
      </c>
      <c r="P34" s="76"/>
      <c r="Q34" s="76"/>
      <c r="R34" s="76"/>
      <c r="S34" s="76"/>
      <c r="T34" s="76"/>
      <c r="U34" s="76"/>
      <c r="V34" s="76"/>
      <c r="W34" s="76"/>
      <c r="X34" s="76"/>
      <c r="Y34" s="76"/>
      <c r="Z34" s="76"/>
      <c r="AA34" s="79"/>
      <c r="AB34" s="80"/>
      <c r="AC34" s="80"/>
      <c r="AD34" s="125"/>
    </row>
    <row r="35" spans="4:29" ht="14.25">
      <c r="D35" s="12" t="s">
        <v>90</v>
      </c>
      <c r="E35" s="12" t="s">
        <v>91</v>
      </c>
      <c r="F35" s="12" t="s">
        <v>92</v>
      </c>
      <c r="G35" s="12" t="s">
        <v>91</v>
      </c>
      <c r="H35" s="12" t="s">
        <v>93</v>
      </c>
      <c r="I35" s="12" t="s">
        <v>91</v>
      </c>
      <c r="J35" s="12" t="s">
        <v>94</v>
      </c>
      <c r="K35" s="12" t="s">
        <v>91</v>
      </c>
      <c r="L35" s="12" t="s">
        <v>95</v>
      </c>
      <c r="M35" s="12" t="s">
        <v>91</v>
      </c>
      <c r="N35" s="12" t="s">
        <v>96</v>
      </c>
      <c r="O35" s="12" t="s">
        <v>91</v>
      </c>
      <c r="P35" s="12" t="s">
        <v>97</v>
      </c>
      <c r="Q35" s="12" t="s">
        <v>91</v>
      </c>
      <c r="R35" s="12" t="s">
        <v>98</v>
      </c>
      <c r="S35" s="12" t="s">
        <v>91</v>
      </c>
      <c r="T35" s="12" t="s">
        <v>99</v>
      </c>
      <c r="U35" s="12" t="s">
        <v>91</v>
      </c>
      <c r="V35" s="12" t="s">
        <v>100</v>
      </c>
      <c r="W35" s="12" t="s">
        <v>91</v>
      </c>
      <c r="X35" s="12" t="s">
        <v>101</v>
      </c>
      <c r="Y35" s="12" t="s">
        <v>91</v>
      </c>
      <c r="Z35" s="12" t="s">
        <v>102</v>
      </c>
      <c r="AA35" s="42" t="s">
        <v>91</v>
      </c>
      <c r="AB35" s="59">
        <v>42736</v>
      </c>
      <c r="AC35" s="12" t="s">
        <v>274</v>
      </c>
    </row>
    <row r="36" spans="4:29" ht="14.25">
      <c r="D36" s="136" t="s">
        <v>103</v>
      </c>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8"/>
    </row>
    <row r="38" spans="1:29" ht="14.25">
      <c r="A38" s="109" t="s">
        <v>278</v>
      </c>
      <c r="B38" s="109"/>
      <c r="C38" s="109"/>
      <c r="D38" s="109"/>
      <c r="E38" s="109"/>
      <c r="F38" s="109"/>
      <c r="G38" s="109"/>
      <c r="H38" s="109"/>
      <c r="I38" s="109"/>
      <c r="J38" s="109"/>
      <c r="K38" s="109"/>
      <c r="L38" s="109"/>
      <c r="M38" s="109"/>
      <c r="N38" s="109"/>
      <c r="O38" s="109"/>
      <c r="P38" s="109"/>
      <c r="Q38" s="109"/>
      <c r="R38" s="109"/>
      <c r="S38" s="109"/>
      <c r="T38" s="109"/>
      <c r="U38" s="84"/>
      <c r="V38" s="84"/>
      <c r="W38" s="84"/>
      <c r="X38" s="84"/>
      <c r="Y38" s="84"/>
      <c r="Z38" s="84"/>
      <c r="AA38" s="84"/>
      <c r="AB38" s="84"/>
      <c r="AC38" s="84"/>
    </row>
    <row r="39" spans="1:29" ht="14.25">
      <c r="A39" s="83"/>
      <c r="B39" s="83"/>
      <c r="C39" s="83"/>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row>
  </sheetData>
  <sheetProtection/>
  <mergeCells count="170">
    <mergeCell ref="H30:H31"/>
    <mergeCell ref="J30:J31"/>
    <mergeCell ref="AD16:AD18"/>
    <mergeCell ref="AD19:AD20"/>
    <mergeCell ref="A33:A34"/>
    <mergeCell ref="B33:B34"/>
    <mergeCell ref="AD33:AD34"/>
    <mergeCell ref="AD21:AD22"/>
    <mergeCell ref="AD23:AD24"/>
    <mergeCell ref="AD25:AD29"/>
    <mergeCell ref="AD30:AD32"/>
    <mergeCell ref="D30:D31"/>
    <mergeCell ref="AD2:AD3"/>
    <mergeCell ref="AD4:AD5"/>
    <mergeCell ref="AD6:AD7"/>
    <mergeCell ref="AD8:AD11"/>
    <mergeCell ref="AD12:AD13"/>
    <mergeCell ref="AD14:AD15"/>
    <mergeCell ref="D36:AC36"/>
    <mergeCell ref="Z30:Z31"/>
    <mergeCell ref="AB8:AB11"/>
    <mergeCell ref="V8:V11"/>
    <mergeCell ref="T19:T20"/>
    <mergeCell ref="V19:V20"/>
    <mergeCell ref="T25:T29"/>
    <mergeCell ref="S19:S20"/>
    <mergeCell ref="R19:R20"/>
    <mergeCell ref="S25:S29"/>
    <mergeCell ref="A1:AC1"/>
    <mergeCell ref="D2:AC2"/>
    <mergeCell ref="X6:X7"/>
    <mergeCell ref="O8:O11"/>
    <mergeCell ref="P8:P11"/>
    <mergeCell ref="U8:U11"/>
    <mergeCell ref="B6:B7"/>
    <mergeCell ref="I8:I11"/>
    <mergeCell ref="A2:A3"/>
    <mergeCell ref="B2:B3"/>
    <mergeCell ref="X12:X13"/>
    <mergeCell ref="C2:C3"/>
    <mergeCell ref="N4:N5"/>
    <mergeCell ref="L6:L7"/>
    <mergeCell ref="T4:T5"/>
    <mergeCell ref="X4:X5"/>
    <mergeCell ref="E8:E11"/>
    <mergeCell ref="H8:H11"/>
    <mergeCell ref="B16:B18"/>
    <mergeCell ref="B4:B5"/>
    <mergeCell ref="T23:T24"/>
    <mergeCell ref="L12:L13"/>
    <mergeCell ref="N12:N13"/>
    <mergeCell ref="K12:K13"/>
    <mergeCell ref="F8:F11"/>
    <mergeCell ref="G8:G11"/>
    <mergeCell ref="J8:J11"/>
    <mergeCell ref="A4:A5"/>
    <mergeCell ref="B12:B13"/>
    <mergeCell ref="A6:A7"/>
    <mergeCell ref="B8:B11"/>
    <mergeCell ref="A8:A11"/>
    <mergeCell ref="B14:B15"/>
    <mergeCell ref="N30:N31"/>
    <mergeCell ref="P30:P31"/>
    <mergeCell ref="R30:R31"/>
    <mergeCell ref="M21:M22"/>
    <mergeCell ref="Q21:Q22"/>
    <mergeCell ref="P21:P22"/>
    <mergeCell ref="R25:R29"/>
    <mergeCell ref="B25:B29"/>
    <mergeCell ref="K19:K20"/>
    <mergeCell ref="X30:X31"/>
    <mergeCell ref="T30:T31"/>
    <mergeCell ref="V30:V31"/>
    <mergeCell ref="J19:J20"/>
    <mergeCell ref="E21:E22"/>
    <mergeCell ref="I21:I22"/>
    <mergeCell ref="F19:F20"/>
    <mergeCell ref="H21:H22"/>
    <mergeCell ref="AA21:AA22"/>
    <mergeCell ref="M12:M13"/>
    <mergeCell ref="D8:D11"/>
    <mergeCell ref="X21:X22"/>
    <mergeCell ref="Y21:Y22"/>
    <mergeCell ref="X19:X20"/>
    <mergeCell ref="U19:U20"/>
    <mergeCell ref="W19:W20"/>
    <mergeCell ref="Z19:Z20"/>
    <mergeCell ref="Y19:Y20"/>
    <mergeCell ref="A30:A32"/>
    <mergeCell ref="A12:A13"/>
    <mergeCell ref="A14:A15"/>
    <mergeCell ref="A16:A18"/>
    <mergeCell ref="A19:A20"/>
    <mergeCell ref="A21:A22"/>
    <mergeCell ref="R16:R17"/>
    <mergeCell ref="T16:T17"/>
    <mergeCell ref="Z16:Z17"/>
    <mergeCell ref="I19:I20"/>
    <mergeCell ref="A23:A24"/>
    <mergeCell ref="A25:A29"/>
    <mergeCell ref="Z21:Z22"/>
    <mergeCell ref="U21:U22"/>
    <mergeCell ref="Y25:Y29"/>
    <mergeCell ref="T21:T22"/>
    <mergeCell ref="Z8:Z11"/>
    <mergeCell ref="X8:X11"/>
    <mergeCell ref="Y8:Y11"/>
    <mergeCell ref="W8:W11"/>
    <mergeCell ref="AA19:AA20"/>
    <mergeCell ref="D16:D17"/>
    <mergeCell ref="J16:J17"/>
    <mergeCell ref="L16:L17"/>
    <mergeCell ref="N16:N17"/>
    <mergeCell ref="P16:P17"/>
    <mergeCell ref="G25:G29"/>
    <mergeCell ref="J25:J29"/>
    <mergeCell ref="B30:B32"/>
    <mergeCell ref="H19:H20"/>
    <mergeCell ref="E19:E20"/>
    <mergeCell ref="B19:B20"/>
    <mergeCell ref="B21:B22"/>
    <mergeCell ref="D19:D20"/>
    <mergeCell ref="D21:D22"/>
    <mergeCell ref="D25:D29"/>
    <mergeCell ref="F25:F29"/>
    <mergeCell ref="B23:B24"/>
    <mergeCell ref="L25:L29"/>
    <mergeCell ref="N19:N20"/>
    <mergeCell ref="M19:M20"/>
    <mergeCell ref="L21:L22"/>
    <mergeCell ref="L23:L24"/>
    <mergeCell ref="L19:L20"/>
    <mergeCell ref="N25:N29"/>
    <mergeCell ref="G19:G20"/>
    <mergeCell ref="O19:O20"/>
    <mergeCell ref="Q19:Q20"/>
    <mergeCell ref="P19:P20"/>
    <mergeCell ref="P25:P29"/>
    <mergeCell ref="O25:O29"/>
    <mergeCell ref="Q25:Q29"/>
    <mergeCell ref="I25:I29"/>
    <mergeCell ref="K25:K29"/>
    <mergeCell ref="M25:M29"/>
    <mergeCell ref="H25:H29"/>
    <mergeCell ref="AA25:AA29"/>
    <mergeCell ref="V25:V29"/>
    <mergeCell ref="X25:X29"/>
    <mergeCell ref="Z25:Z29"/>
    <mergeCell ref="W25:W29"/>
    <mergeCell ref="U25:U29"/>
    <mergeCell ref="AC8:AC11"/>
    <mergeCell ref="K8:K11"/>
    <mergeCell ref="L8:L11"/>
    <mergeCell ref="N8:N11"/>
    <mergeCell ref="S8:S11"/>
    <mergeCell ref="T8:T11"/>
    <mergeCell ref="M8:M11"/>
    <mergeCell ref="AA8:AA11"/>
    <mergeCell ref="Q8:Q11"/>
    <mergeCell ref="R8:R11"/>
    <mergeCell ref="A38:T38"/>
    <mergeCell ref="O12:O13"/>
    <mergeCell ref="Y12:Y13"/>
    <mergeCell ref="AA12:AA13"/>
    <mergeCell ref="H16:H17"/>
    <mergeCell ref="V16:V17"/>
    <mergeCell ref="J12:J13"/>
    <mergeCell ref="X16:X17"/>
    <mergeCell ref="Z12:Z13"/>
    <mergeCell ref="E25:E29"/>
  </mergeCells>
  <printOptions/>
  <pageMargins left="0.2" right="0.2" top="0.34" bottom="0.2" header="0.33" footer="0.21"/>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I27"/>
  <sheetViews>
    <sheetView zoomScalePageLayoutView="0" workbookViewId="0" topLeftCell="A1">
      <selection activeCell="C25" sqref="C25"/>
    </sheetView>
  </sheetViews>
  <sheetFormatPr defaultColWidth="9.00390625" defaultRowHeight="14.25"/>
  <cols>
    <col min="3" max="3" width="20.50390625" style="0" customWidth="1"/>
    <col min="4" max="4" width="9.75390625" style="0" customWidth="1"/>
    <col min="5" max="5" width="11.25390625" style="0" customWidth="1"/>
    <col min="9" max="9" width="55.50390625" style="0" customWidth="1"/>
  </cols>
  <sheetData>
    <row r="1" spans="1:9" ht="33" thickBot="1" thickTop="1">
      <c r="A1" s="139" t="s">
        <v>106</v>
      </c>
      <c r="B1" s="140"/>
      <c r="C1" s="140"/>
      <c r="D1" s="140"/>
      <c r="E1" s="140"/>
      <c r="F1" s="140"/>
      <c r="G1" s="140"/>
      <c r="H1" s="140"/>
      <c r="I1" s="141"/>
    </row>
    <row r="2" spans="1:9" ht="28.5" customHeight="1" thickTop="1">
      <c r="A2" s="142" t="s">
        <v>107</v>
      </c>
      <c r="B2" s="142"/>
      <c r="C2" s="142"/>
      <c r="D2" s="142"/>
      <c r="E2" s="142"/>
      <c r="F2" s="142"/>
      <c r="G2" s="142"/>
      <c r="H2" s="142"/>
      <c r="I2" s="142"/>
    </row>
    <row r="3" spans="1:9" ht="14.25">
      <c r="A3" s="15" t="s">
        <v>108</v>
      </c>
      <c r="B3" s="15" t="s">
        <v>109</v>
      </c>
      <c r="C3" s="15" t="s">
        <v>110</v>
      </c>
      <c r="D3" s="15" t="s">
        <v>111</v>
      </c>
      <c r="E3" s="15" t="s">
        <v>112</v>
      </c>
      <c r="F3" s="15" t="s">
        <v>113</v>
      </c>
      <c r="G3" s="15" t="s">
        <v>114</v>
      </c>
      <c r="H3" s="15" t="s">
        <v>115</v>
      </c>
      <c r="I3" s="15" t="s">
        <v>116</v>
      </c>
    </row>
    <row r="4" spans="1:9" ht="52.5" customHeight="1">
      <c r="A4" s="15">
        <v>1</v>
      </c>
      <c r="B4" s="15" t="s">
        <v>117</v>
      </c>
      <c r="C4" s="15" t="s">
        <v>118</v>
      </c>
      <c r="D4" s="15" t="s">
        <v>244</v>
      </c>
      <c r="E4" s="15" t="s">
        <v>246</v>
      </c>
      <c r="F4" s="15" t="s">
        <v>248</v>
      </c>
      <c r="G4" s="15">
        <v>300300</v>
      </c>
      <c r="H4" s="16"/>
      <c r="I4" s="17" t="s">
        <v>247</v>
      </c>
    </row>
    <row r="5" spans="1:9" ht="94.5" customHeight="1">
      <c r="A5" s="15">
        <v>2</v>
      </c>
      <c r="B5" s="18" t="s">
        <v>119</v>
      </c>
      <c r="C5" s="18" t="s">
        <v>120</v>
      </c>
      <c r="D5" s="18" t="s">
        <v>121</v>
      </c>
      <c r="E5" s="18" t="s">
        <v>122</v>
      </c>
      <c r="F5" s="18" t="s">
        <v>123</v>
      </c>
      <c r="G5" s="18">
        <v>100621</v>
      </c>
      <c r="H5" s="28" t="s">
        <v>124</v>
      </c>
      <c r="I5" s="20" t="s">
        <v>234</v>
      </c>
    </row>
    <row r="6" spans="1:9" ht="40.5" customHeight="1">
      <c r="A6" s="15">
        <v>3</v>
      </c>
      <c r="B6" s="21" t="s">
        <v>125</v>
      </c>
      <c r="C6" s="21" t="s">
        <v>126</v>
      </c>
      <c r="D6" s="21" t="s">
        <v>127</v>
      </c>
      <c r="E6" s="15" t="s">
        <v>128</v>
      </c>
      <c r="F6" s="21"/>
      <c r="G6" s="21"/>
      <c r="H6" s="22" t="s">
        <v>129</v>
      </c>
      <c r="I6" s="23" t="s">
        <v>130</v>
      </c>
    </row>
    <row r="7" spans="1:9" ht="50.25" customHeight="1">
      <c r="A7" s="15">
        <v>4</v>
      </c>
      <c r="B7" s="18" t="s">
        <v>131</v>
      </c>
      <c r="C7" s="18" t="s">
        <v>132</v>
      </c>
      <c r="D7" s="18" t="s">
        <v>241</v>
      </c>
      <c r="E7" s="18" t="s">
        <v>242</v>
      </c>
      <c r="F7" s="18"/>
      <c r="G7" s="18"/>
      <c r="H7" s="22" t="s">
        <v>243</v>
      </c>
      <c r="I7" s="20" t="s">
        <v>133</v>
      </c>
    </row>
    <row r="8" spans="1:9" ht="37.5" customHeight="1">
      <c r="A8" s="15">
        <v>5</v>
      </c>
      <c r="B8" s="15" t="s">
        <v>134</v>
      </c>
      <c r="C8" s="15" t="s">
        <v>135</v>
      </c>
      <c r="D8" s="15" t="s">
        <v>136</v>
      </c>
      <c r="E8" s="15" t="s">
        <v>137</v>
      </c>
      <c r="F8" s="15" t="s">
        <v>138</v>
      </c>
      <c r="G8" s="15">
        <v>518128</v>
      </c>
      <c r="H8" s="15" t="s">
        <v>139</v>
      </c>
      <c r="I8" s="24" t="s">
        <v>140</v>
      </c>
    </row>
    <row r="9" spans="1:9" ht="48">
      <c r="A9" s="15">
        <v>6</v>
      </c>
      <c r="B9" s="18" t="s">
        <v>141</v>
      </c>
      <c r="C9" s="18" t="s">
        <v>142</v>
      </c>
      <c r="D9" s="18" t="s">
        <v>143</v>
      </c>
      <c r="E9" s="18" t="s">
        <v>144</v>
      </c>
      <c r="F9" s="18" t="s">
        <v>145</v>
      </c>
      <c r="G9" s="18">
        <v>510890</v>
      </c>
      <c r="H9" s="19" t="s">
        <v>146</v>
      </c>
      <c r="I9" s="20" t="s">
        <v>147</v>
      </c>
    </row>
    <row r="10" spans="1:9" ht="68.25" customHeight="1">
      <c r="A10" s="15">
        <v>7</v>
      </c>
      <c r="B10" s="15" t="s">
        <v>148</v>
      </c>
      <c r="C10" s="15" t="s">
        <v>149</v>
      </c>
      <c r="D10" s="15" t="s">
        <v>150</v>
      </c>
      <c r="E10" s="15" t="s">
        <v>151</v>
      </c>
      <c r="F10" s="15" t="s">
        <v>152</v>
      </c>
      <c r="G10" s="15">
        <v>610201</v>
      </c>
      <c r="H10" s="22"/>
      <c r="I10" s="24" t="s">
        <v>317</v>
      </c>
    </row>
    <row r="11" spans="1:9" ht="28.5" customHeight="1">
      <c r="A11" s="15">
        <v>8</v>
      </c>
      <c r="B11" s="18" t="s">
        <v>153</v>
      </c>
      <c r="C11" s="18" t="s">
        <v>154</v>
      </c>
      <c r="D11" s="18" t="s">
        <v>155</v>
      </c>
      <c r="E11" s="18" t="s">
        <v>2</v>
      </c>
      <c r="F11" s="25" t="s">
        <v>2</v>
      </c>
      <c r="G11" s="25"/>
      <c r="H11" s="19" t="s">
        <v>156</v>
      </c>
      <c r="I11" s="20" t="s">
        <v>157</v>
      </c>
    </row>
    <row r="12" spans="1:9" ht="54.75" customHeight="1">
      <c r="A12" s="15">
        <v>9</v>
      </c>
      <c r="B12" s="15" t="s">
        <v>158</v>
      </c>
      <c r="C12" s="15" t="s">
        <v>159</v>
      </c>
      <c r="D12" s="15" t="s">
        <v>160</v>
      </c>
      <c r="E12" s="15" t="s">
        <v>5</v>
      </c>
      <c r="F12" s="15"/>
      <c r="G12" s="15">
        <v>200335</v>
      </c>
      <c r="H12" s="22" t="s">
        <v>161</v>
      </c>
      <c r="I12" s="24" t="s">
        <v>162</v>
      </c>
    </row>
    <row r="13" spans="1:9" ht="75" customHeight="1">
      <c r="A13" s="15">
        <v>10</v>
      </c>
      <c r="B13" s="18" t="s">
        <v>163</v>
      </c>
      <c r="C13" s="18" t="s">
        <v>164</v>
      </c>
      <c r="D13" s="18" t="s">
        <v>165</v>
      </c>
      <c r="E13" s="18" t="s">
        <v>166</v>
      </c>
      <c r="F13" s="18" t="s">
        <v>167</v>
      </c>
      <c r="G13" s="18">
        <v>730020</v>
      </c>
      <c r="H13" s="19" t="s">
        <v>168</v>
      </c>
      <c r="I13" s="20" t="s">
        <v>169</v>
      </c>
    </row>
    <row r="14" spans="1:9" ht="62.25" customHeight="1">
      <c r="A14" s="15">
        <v>11</v>
      </c>
      <c r="B14" s="15" t="s">
        <v>170</v>
      </c>
      <c r="C14" s="15" t="s">
        <v>310</v>
      </c>
      <c r="D14" s="15" t="s">
        <v>171</v>
      </c>
      <c r="E14" s="15" t="s">
        <v>6</v>
      </c>
      <c r="F14" s="15"/>
      <c r="G14" s="15"/>
      <c r="H14" s="22"/>
      <c r="I14" s="24" t="s">
        <v>311</v>
      </c>
    </row>
    <row r="15" spans="1:9" ht="40.5" customHeight="1">
      <c r="A15" s="15">
        <v>12</v>
      </c>
      <c r="B15" s="18" t="s">
        <v>172</v>
      </c>
      <c r="C15" s="18" t="s">
        <v>173</v>
      </c>
      <c r="D15" s="18" t="s">
        <v>104</v>
      </c>
      <c r="E15" s="18" t="s">
        <v>174</v>
      </c>
      <c r="F15" s="18" t="s">
        <v>175</v>
      </c>
      <c r="G15" s="26">
        <v>361006</v>
      </c>
      <c r="H15" s="19" t="s">
        <v>176</v>
      </c>
      <c r="I15" s="20" t="s">
        <v>177</v>
      </c>
    </row>
    <row r="16" spans="1:9" ht="36">
      <c r="A16" s="15">
        <v>13</v>
      </c>
      <c r="B16" s="15" t="s">
        <v>178</v>
      </c>
      <c r="C16" s="73" t="s">
        <v>322</v>
      </c>
      <c r="D16" s="15" t="s">
        <v>179</v>
      </c>
      <c r="E16" s="15" t="s">
        <v>180</v>
      </c>
      <c r="F16" s="15" t="s">
        <v>181</v>
      </c>
      <c r="G16" s="15">
        <v>361006</v>
      </c>
      <c r="H16" s="28" t="s">
        <v>321</v>
      </c>
      <c r="I16" s="24" t="s">
        <v>182</v>
      </c>
    </row>
    <row r="17" spans="1:9" ht="52.5" customHeight="1">
      <c r="A17" s="15">
        <v>14</v>
      </c>
      <c r="B17" s="18" t="s">
        <v>332</v>
      </c>
      <c r="C17" s="18" t="s">
        <v>183</v>
      </c>
      <c r="D17" s="18" t="s">
        <v>184</v>
      </c>
      <c r="E17" s="18" t="s">
        <v>185</v>
      </c>
      <c r="F17" s="18" t="s">
        <v>186</v>
      </c>
      <c r="G17" s="18">
        <v>650000</v>
      </c>
      <c r="H17" s="18" t="s">
        <v>187</v>
      </c>
      <c r="I17" s="20" t="s">
        <v>333</v>
      </c>
    </row>
    <row r="18" spans="1:9" ht="52.5" customHeight="1">
      <c r="A18" s="15">
        <v>15</v>
      </c>
      <c r="B18" s="15" t="s">
        <v>235</v>
      </c>
      <c r="C18" s="15" t="s">
        <v>188</v>
      </c>
      <c r="D18" s="15" t="s">
        <v>67</v>
      </c>
      <c r="E18" s="15" t="s">
        <v>309</v>
      </c>
      <c r="F18" s="15" t="s">
        <v>189</v>
      </c>
      <c r="G18" s="15">
        <v>150046</v>
      </c>
      <c r="H18" s="28" t="s">
        <v>190</v>
      </c>
      <c r="I18" s="17" t="s">
        <v>236</v>
      </c>
    </row>
    <row r="19" spans="1:9" ht="65.25" customHeight="1">
      <c r="A19" s="15">
        <v>16</v>
      </c>
      <c r="B19" s="15" t="s">
        <v>191</v>
      </c>
      <c r="C19" s="15" t="s">
        <v>192</v>
      </c>
      <c r="D19" s="15" t="s">
        <v>193</v>
      </c>
      <c r="E19" s="15" t="s">
        <v>194</v>
      </c>
      <c r="F19" s="15" t="s">
        <v>195</v>
      </c>
      <c r="G19" s="15"/>
      <c r="H19" s="22" t="s">
        <v>196</v>
      </c>
      <c r="I19" s="24" t="s">
        <v>197</v>
      </c>
    </row>
    <row r="20" spans="1:9" ht="32.25" customHeight="1">
      <c r="A20" s="15">
        <v>17</v>
      </c>
      <c r="B20" s="15" t="s">
        <v>198</v>
      </c>
      <c r="C20" s="15" t="s">
        <v>199</v>
      </c>
      <c r="D20" s="15" t="s">
        <v>200</v>
      </c>
      <c r="E20" s="15" t="s">
        <v>201</v>
      </c>
      <c r="F20" s="15" t="s">
        <v>249</v>
      </c>
      <c r="G20" s="15">
        <v>200232</v>
      </c>
      <c r="H20" s="22" t="s">
        <v>202</v>
      </c>
      <c r="I20" s="24" t="s">
        <v>312</v>
      </c>
    </row>
    <row r="21" spans="1:9" ht="30" customHeight="1">
      <c r="A21" s="15">
        <v>18</v>
      </c>
      <c r="B21" s="18" t="s">
        <v>203</v>
      </c>
      <c r="C21" s="18" t="s">
        <v>204</v>
      </c>
      <c r="D21" s="18" t="s">
        <v>205</v>
      </c>
      <c r="E21" s="18" t="s">
        <v>318</v>
      </c>
      <c r="F21" s="18" t="s">
        <v>206</v>
      </c>
      <c r="G21" s="18">
        <v>571126</v>
      </c>
      <c r="H21" s="18" t="s">
        <v>207</v>
      </c>
      <c r="I21" s="20" t="s">
        <v>208</v>
      </c>
    </row>
    <row r="22" spans="1:9" ht="74.25" customHeight="1">
      <c r="A22" s="15">
        <v>19</v>
      </c>
      <c r="B22" s="18" t="s">
        <v>209</v>
      </c>
      <c r="C22" s="18" t="s">
        <v>210</v>
      </c>
      <c r="D22" s="18" t="s">
        <v>211</v>
      </c>
      <c r="E22" s="18" t="s">
        <v>62</v>
      </c>
      <c r="F22" s="18"/>
      <c r="G22" s="18"/>
      <c r="H22" s="19" t="s">
        <v>212</v>
      </c>
      <c r="I22" s="27" t="s">
        <v>337</v>
      </c>
    </row>
    <row r="23" spans="1:9" ht="58.5" customHeight="1">
      <c r="A23" s="15">
        <v>20</v>
      </c>
      <c r="B23" s="15" t="s">
        <v>213</v>
      </c>
      <c r="C23" s="15" t="s">
        <v>214</v>
      </c>
      <c r="D23" s="15" t="s">
        <v>336</v>
      </c>
      <c r="E23" s="15" t="s">
        <v>59</v>
      </c>
      <c r="F23" s="15" t="s">
        <v>215</v>
      </c>
      <c r="G23" s="15">
        <v>510470</v>
      </c>
      <c r="H23" s="22" t="s">
        <v>216</v>
      </c>
      <c r="I23" s="24" t="s">
        <v>217</v>
      </c>
    </row>
    <row r="24" spans="1:9" ht="64.5" customHeight="1">
      <c r="A24" s="15">
        <v>21</v>
      </c>
      <c r="B24" s="18" t="s">
        <v>218</v>
      </c>
      <c r="C24" s="18" t="s">
        <v>219</v>
      </c>
      <c r="D24" s="18" t="s">
        <v>220</v>
      </c>
      <c r="E24" s="18" t="s">
        <v>221</v>
      </c>
      <c r="F24" s="18"/>
      <c r="G24" s="18">
        <v>250107</v>
      </c>
      <c r="H24" s="19" t="s">
        <v>222</v>
      </c>
      <c r="I24" s="27" t="s">
        <v>223</v>
      </c>
    </row>
    <row r="25" spans="1:9" ht="89.25" customHeight="1">
      <c r="A25" s="15">
        <v>22</v>
      </c>
      <c r="B25" s="15" t="s">
        <v>224</v>
      </c>
      <c r="C25" s="15" t="s">
        <v>225</v>
      </c>
      <c r="D25" s="15" t="s">
        <v>277</v>
      </c>
      <c r="E25" s="15" t="s">
        <v>316</v>
      </c>
      <c r="F25" s="15" t="s">
        <v>226</v>
      </c>
      <c r="G25" s="15"/>
      <c r="H25" s="15" t="s">
        <v>227</v>
      </c>
      <c r="I25" s="17" t="s">
        <v>228</v>
      </c>
    </row>
    <row r="26" spans="1:9" ht="80.25" customHeight="1">
      <c r="A26" s="15">
        <v>23</v>
      </c>
      <c r="B26" s="18" t="s">
        <v>229</v>
      </c>
      <c r="C26" s="18" t="s">
        <v>230</v>
      </c>
      <c r="D26" s="18" t="s">
        <v>231</v>
      </c>
      <c r="E26" s="18" t="s">
        <v>232</v>
      </c>
      <c r="F26" s="18" t="s">
        <v>233</v>
      </c>
      <c r="G26" s="18"/>
      <c r="H26" s="18" t="s">
        <v>237</v>
      </c>
      <c r="I26" s="20" t="s">
        <v>238</v>
      </c>
    </row>
    <row r="27" spans="1:9" ht="72">
      <c r="A27" s="15">
        <v>24</v>
      </c>
      <c r="B27" s="15" t="s">
        <v>325</v>
      </c>
      <c r="C27" s="15" t="s">
        <v>326</v>
      </c>
      <c r="D27" s="15" t="s">
        <v>327</v>
      </c>
      <c r="E27" s="15" t="s">
        <v>328</v>
      </c>
      <c r="F27" s="15" t="s">
        <v>329</v>
      </c>
      <c r="G27" s="15">
        <v>410124</v>
      </c>
      <c r="H27" s="74" t="s">
        <v>330</v>
      </c>
      <c r="I27" s="17" t="s">
        <v>331</v>
      </c>
    </row>
  </sheetData>
  <sheetProtection/>
  <mergeCells count="2">
    <mergeCell ref="A1:I1"/>
    <mergeCell ref="A2:I2"/>
  </mergeCells>
  <hyperlinks>
    <hyperlink ref="H23" r:id="rId1" display="zzpx@gameco.com.cn"/>
    <hyperlink ref="H7" r:id="rId2" display="xianzzkd@163.com"/>
  </hyperlinks>
  <printOptions/>
  <pageMargins left="0.75" right="0.75" top="1" bottom="1" header="0.5" footer="0.5"/>
  <pageSetup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2012-11-29T06:05:54Z</cp:lastPrinted>
  <dcterms:created xsi:type="dcterms:W3CDTF">1996-12-17T01:32:42Z</dcterms:created>
  <dcterms:modified xsi:type="dcterms:W3CDTF">2015-12-02T13:00:47Z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